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1" windowHeight="9829" firstSheet="1" activeTab="1"/>
  </bookViews>
  <sheets>
    <sheet name="资产池清单" sheetId="2" state="hidden" r:id="rId1"/>
    <sheet name="债权台账" sheetId="3" r:id="rId2"/>
    <sheet name="Sheet3" sheetId="5" state="hidden" r:id="rId3"/>
  </sheets>
  <definedNames>
    <definedName name="_xlnm._FilterDatabase" localSheetId="1" hidden="1">债权台账!$A$1:$K$132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<sst xmlns="http://schemas.openxmlformats.org/spreadsheetml/2006/main" count="3583" uniqueCount="1388">
  <si>
    <t>债权基本情况</t>
  </si>
  <si>
    <t>房产类抵押物（含在建工程抵押、含工业房地产）详细信息</t>
  </si>
  <si>
    <t>纯土地类抵押物（仅填写土地抵押类，土地抵押上有违建填写此类）</t>
  </si>
  <si>
    <t>最新处置进展</t>
  </si>
  <si>
    <t>是否有意向投资人</t>
  </si>
  <si>
    <t>管护部门</t>
  </si>
  <si>
    <t>管护人员</t>
  </si>
  <si>
    <t>处置进程</t>
  </si>
  <si>
    <t>序号</t>
  </si>
  <si>
    <t>抵押物按地区进行分类</t>
  </si>
  <si>
    <t>资产包名称</t>
  </si>
  <si>
    <t>资产包剩余成本（以资产包为统计口径）</t>
  </si>
  <si>
    <t>债务公司名称</t>
  </si>
  <si>
    <t>债权基准日</t>
  </si>
  <si>
    <t>本金余额</t>
  </si>
  <si>
    <t>债权利息</t>
  </si>
  <si>
    <t>本息合计</t>
  </si>
  <si>
    <t>费用</t>
  </si>
  <si>
    <t>债权合计</t>
  </si>
  <si>
    <t>担保
方式</t>
  </si>
  <si>
    <t>保证人</t>
  </si>
  <si>
    <t>诉讼阶段</t>
  </si>
  <si>
    <t>裁判情况</t>
  </si>
  <si>
    <t>执行具体阶段</t>
  </si>
  <si>
    <t>主债务人是否破产重整（或清算）</t>
  </si>
  <si>
    <t>重整方案/清算方案确定的回收计划（年化金额，单位：万元）</t>
  </si>
  <si>
    <t>抵质押人（产权人）</t>
  </si>
  <si>
    <t>产权证</t>
  </si>
  <si>
    <t>具体位置（完整填写）</t>
  </si>
  <si>
    <t>抵质押物物优劣势简述</t>
  </si>
  <si>
    <t>房产细分类型</t>
  </si>
  <si>
    <t>面积</t>
  </si>
  <si>
    <t>证载用途</t>
  </si>
  <si>
    <t>是否为在建工程</t>
  </si>
  <si>
    <t>证载楼层</t>
  </si>
  <si>
    <t>实际楼层</t>
  </si>
  <si>
    <t>是否租赁</t>
  </si>
  <si>
    <t>目前在租状态</t>
  </si>
  <si>
    <t>土地性质（非下拉列表项请填写）</t>
  </si>
  <si>
    <t>土地面积(平米)</t>
  </si>
  <si>
    <t>容积率</t>
  </si>
  <si>
    <t>巴南</t>
  </si>
  <si>
    <t>农行2018年渝路混凝土等14户资产包</t>
  </si>
  <si>
    <t>9572.98</t>
  </si>
  <si>
    <t>重庆市渝路混凝土有限公司</t>
  </si>
  <si>
    <t>2018/7/31</t>
  </si>
  <si>
    <t>2794.45</t>
  </si>
  <si>
    <t>41</t>
  </si>
  <si>
    <t>6,785</t>
  </si>
  <si>
    <t>33</t>
  </si>
  <si>
    <t>6818.58</t>
  </si>
  <si>
    <t>保证+抵押</t>
  </si>
  <si>
    <t>重庆市公路工程（集团）股份有限公司、重庆惠通路桥工程有限责任公司、魏璐</t>
  </si>
  <si>
    <t>是 达成调解</t>
  </si>
  <si>
    <t>已判决 诉请获全部支持</t>
  </si>
  <si>
    <t>抵押物申请破产，待法院审理</t>
  </si>
  <si>
    <t>否</t>
  </si>
  <si>
    <t>重庆市公路工程（集团）股份有限公司</t>
  </si>
  <si>
    <t>土地（附属在下面4个证上）</t>
  </si>
  <si>
    <t>巴南区南泉樵坪街6号1/2/3/4幢</t>
  </si>
  <si>
    <t>该抵押物较为特殊，区位较差且使用受限，且只能整体对外处置</t>
  </si>
  <si>
    <t>大型商业</t>
  </si>
  <si>
    <t>39632</t>
  </si>
  <si>
    <t>住宿餐饮用地,出让</t>
  </si>
  <si>
    <t>餐饮用地</t>
  </si>
  <si>
    <t>39,632.00</t>
  </si>
  <si>
    <t>抵押人申请破产，待高院审理，如果高院驳回申请，我司将推动执行</t>
  </si>
  <si>
    <t>业务二部</t>
  </si>
  <si>
    <t>李东</t>
  </si>
  <si>
    <t>重难点：正推进司法拍卖；或与浙商资管沟通合作</t>
  </si>
  <si>
    <t>3950</t>
  </si>
  <si>
    <t>202房地证2013字第022381号</t>
  </si>
  <si>
    <t>巴南区南泉樵坪街6号1幢</t>
  </si>
  <si>
    <t>4746.77</t>
  </si>
  <si>
    <t>其他</t>
  </si>
  <si>
    <t>名义层1、2、3、4 物理层1、2、3、4</t>
  </si>
  <si>
    <t>是</t>
  </si>
  <si>
    <t>年租金约100-120万元</t>
  </si>
  <si>
    <t>202房地证2013字第022382号</t>
  </si>
  <si>
    <t>巴南区南泉樵坪街6号2幢</t>
  </si>
  <si>
    <t>172.92</t>
  </si>
  <si>
    <t>名义层1、2 物理层1、2</t>
  </si>
  <si>
    <t>202房地证2013字第022384号</t>
  </si>
  <si>
    <t>巴南区南泉樵坪街6号3幢</t>
  </si>
  <si>
    <t>305.37</t>
  </si>
  <si>
    <t>名义层1、2、3 物理层1、2、3</t>
  </si>
  <si>
    <t>202房地证2013字第022383号</t>
  </si>
  <si>
    <t>巴南区南泉樵坪街6号4幢</t>
  </si>
  <si>
    <t>0</t>
  </si>
  <si>
    <t>重庆东道鹏方路桥工程有限公司</t>
  </si>
  <si>
    <t>1239.91</t>
  </si>
  <si>
    <t>7.85</t>
  </si>
  <si>
    <t>1,248</t>
  </si>
  <si>
    <t>5</t>
  </si>
  <si>
    <t>1252.59</t>
  </si>
  <si>
    <t>同上</t>
  </si>
  <si>
    <t>5279.58</t>
  </si>
  <si>
    <t>永川</t>
  </si>
  <si>
    <t>重庆浩发商贸有限公司</t>
  </si>
  <si>
    <t>1670</t>
  </si>
  <si>
    <t>984.25</t>
  </si>
  <si>
    <t>2,654</t>
  </si>
  <si>
    <t>12</t>
  </si>
  <si>
    <t>2666.26</t>
  </si>
  <si>
    <t>重庆市永祥房地产开发有限公司、刘凌、颜进东、陈春来、李波、甘家伟、仵家驹</t>
  </si>
  <si>
    <t>判决已经生效</t>
  </si>
  <si>
    <t>变卖</t>
  </si>
  <si>
    <t>抵押人破产</t>
  </si>
  <si>
    <t>重庆市永祥房地产开发有限公司</t>
  </si>
  <si>
    <t>永国用（2002）字第12838号</t>
  </si>
  <si>
    <t>永川市望城路15号</t>
  </si>
  <si>
    <t>住宅土地较好处置；抵押人破产中，处置较为困难</t>
  </si>
  <si>
    <t>12240</t>
  </si>
  <si>
    <t>综合用地</t>
  </si>
  <si>
    <t>住宅用地</t>
  </si>
  <si>
    <t>12,240.00</t>
  </si>
  <si>
    <t>1.38</t>
  </si>
  <si>
    <t>由破产管理人统一处置抵押物，目前抵押物已流拍15次，目前望城天地最新的整体流拍价4074.46万元</t>
  </si>
  <si>
    <t>清算方式拍卖，正与施工方沟通合作方案；或自己法拍后再行销售物权或与他人合作开发</t>
  </si>
  <si>
    <t>黔江、江北</t>
  </si>
  <si>
    <t>重庆树建商贸有限责任公司</t>
  </si>
  <si>
    <t>780</t>
  </si>
  <si>
    <t>111.94</t>
  </si>
  <si>
    <t>892</t>
  </si>
  <si>
    <t>10</t>
  </si>
  <si>
    <t>2436.41</t>
  </si>
  <si>
    <t>杨海燕、何美琴</t>
  </si>
  <si>
    <t>已执行立案</t>
  </si>
  <si>
    <t>刘勇、杜现发、张俐</t>
  </si>
  <si>
    <t xml:space="preserve">302房地证 2006字第02308
 号、02310 号、02311 号、02312 号、02313 号、 02314 号土地使用权
 </t>
  </si>
  <si>
    <t>黔江区城南办事处南沟路</t>
  </si>
  <si>
    <t>该资产将被拆迁，回款应该较快；没有其他处置渠道。</t>
  </si>
  <si>
    <t>在建工程（住宅、商住）</t>
  </si>
  <si>
    <t>4447.07</t>
  </si>
  <si>
    <t>商住</t>
  </si>
  <si>
    <t>在执行过程中，建新东路二流流拍价3284.07万元，黔江的土地抵押物目前已二拍流拍，准备变卖；项目组正在向投资人积极推介</t>
  </si>
  <si>
    <t>平安摩卡部分拟转给潼南平台；黔江车库准备推拍卖；土地部分找黔江回款</t>
  </si>
  <si>
    <t>1200</t>
  </si>
  <si>
    <t>334.91</t>
  </si>
  <si>
    <t>1,535</t>
  </si>
  <si>
    <t>重庆市鑫照耀市场管理有限公司</t>
  </si>
  <si>
    <t>103房地证2015 字第 33328号</t>
  </si>
  <si>
    <r>
      <rPr>
        <sz val="9.75"/>
        <color rgb="FF000000"/>
        <rFont val="Calibri"/>
        <charset val="134"/>
      </rPr>
      <t>重庆市江北区建新东路</t>
    </r>
    <r>
      <rPr>
        <sz val="9.75"/>
        <color rgb="FF000000"/>
        <rFont val="Calibri"/>
        <charset val="134"/>
      </rPr>
      <t>36</t>
    </r>
    <r>
      <rPr>
        <sz val="9.75"/>
        <color rgb="FF000000"/>
        <rFont val="Calibri"/>
        <charset val="134"/>
      </rPr>
      <t>号附</t>
    </r>
    <r>
      <rPr>
        <sz val="9.75"/>
        <color rgb="FF000000"/>
        <rFont val="Calibri"/>
        <charset val="134"/>
      </rPr>
      <t>12</t>
    </r>
    <r>
      <rPr>
        <sz val="9.75"/>
        <color rgb="FF000000"/>
        <rFont val="Calibri"/>
        <charset val="134"/>
      </rPr>
      <t>号</t>
    </r>
    <r>
      <rPr>
        <sz val="9.75"/>
        <color rgb="FF000000"/>
        <rFont val="Calibri"/>
        <charset val="134"/>
      </rPr>
      <t>-2-1</t>
    </r>
  </si>
  <si>
    <t>该商业位置佳，人流量大；证载面积较大，不便于处置</t>
  </si>
  <si>
    <t>3936.32</t>
  </si>
  <si>
    <t>其他商业用地</t>
  </si>
  <si>
    <t>第2层</t>
  </si>
  <si>
    <t>60元/平方米/每月</t>
  </si>
  <si>
    <t>江北</t>
  </si>
  <si>
    <t>重庆采熠建材有限公司</t>
  </si>
  <si>
    <t>2000</t>
  </si>
  <si>
    <t>500.89</t>
  </si>
  <si>
    <t>2,501</t>
  </si>
  <si>
    <t>15</t>
  </si>
  <si>
    <t>2516.34</t>
  </si>
  <si>
    <t>古丽、张鑫琳</t>
  </si>
  <si>
    <t>重庆市江北区建新东路36号附12号-2-1</t>
  </si>
  <si>
    <t>重庆宝銮商贸有限公司</t>
  </si>
  <si>
    <t>1700</t>
  </si>
  <si>
    <t>425.64</t>
  </si>
  <si>
    <t>2,126</t>
  </si>
  <si>
    <t>7</t>
  </si>
  <si>
    <t>2133</t>
  </si>
  <si>
    <t>田银风、张耀、张鑫琳</t>
  </si>
  <si>
    <t>黔江</t>
  </si>
  <si>
    <t>重庆叙昇商贸有限公司</t>
  </si>
  <si>
    <t>454.64</t>
  </si>
  <si>
    <t>2,125</t>
  </si>
  <si>
    <t>8</t>
  </si>
  <si>
    <t>2132.33</t>
  </si>
  <si>
    <t>张耀
 张鑫琳</t>
  </si>
  <si>
    <t xml:space="preserve">302房地证2011字第002788号房屋
 302房地证2011字第002792号房屋
 302房地证2011字第002796号房屋
 302房地证2011字第002604号房屋
 302房地证2011字第002799号房屋
 </t>
  </si>
  <si>
    <t>黔江区城东办事处解放路南海鑫城B幢</t>
  </si>
  <si>
    <t>黔江车位较为紧缺，该部分车位租用率高</t>
  </si>
  <si>
    <t>车库</t>
  </si>
  <si>
    <t>3745.31</t>
  </si>
  <si>
    <t>负1层</t>
  </si>
  <si>
    <t>4000/月</t>
  </si>
  <si>
    <t>璧山</t>
  </si>
  <si>
    <t>农业银行重庆分行2019年度重庆黔江振兴实业（集团）有限公司等12户资产包</t>
  </si>
  <si>
    <t>1148.68</t>
  </si>
  <si>
    <t>璧山区璧南物业发展有限公司</t>
  </si>
  <si>
    <t>2018/8/31</t>
  </si>
  <si>
    <t>1900</t>
  </si>
  <si>
    <t>143</t>
  </si>
  <si>
    <t>2,043</t>
  </si>
  <si>
    <t>2050.97</t>
  </si>
  <si>
    <t>重庆市昊德文化集团有限公司、刘正义、刘钟元、周东红</t>
  </si>
  <si>
    <t>重庆市璧山区壁南物业发展有限公司</t>
  </si>
  <si>
    <t>212房地证2015字第22705号、212房地证2015字第22696号、212房地证2015字第22709号、212房地证2015字第22700号、212房地证2015字第22714号、212房地证2015字第22703号、212房地证2015字第22704号</t>
  </si>
  <si>
    <t>璧山区丁家街道金贸街63/65号</t>
  </si>
  <si>
    <t>现出租给凤梧超市、周边空置门面较多，出租率低，抵押物附近还有一个新农贸市场，但抵押物为小证有利于分理处指。</t>
  </si>
  <si>
    <t>中小型商铺</t>
  </si>
  <si>
    <t>1658.91</t>
  </si>
  <si>
    <t>商服用房</t>
  </si>
  <si>
    <t>1</t>
  </si>
  <si>
    <t>租金约10-20元</t>
  </si>
  <si>
    <t>璧南物业抵押物拍卖成功一部分，剩余未变卖成功的抵押物，已向法官反馈重新启动评估拍卖程序</t>
  </si>
  <si>
    <t>继续推进法拍或转让</t>
  </si>
  <si>
    <t>212房地证2015字第22718号、212房地证2015字第22725号、212房地证2015字第22720号</t>
  </si>
  <si>
    <t>璧山区丁家街道金贸街69号</t>
  </si>
  <si>
    <t>抵押物现打造为小摊位，出口处部分租出，大部分空置，抵押物附近还有一个新农贸市场。但抵押物为小证有利于分理处指。</t>
  </si>
  <si>
    <t>1047.15</t>
  </si>
  <si>
    <t>-1</t>
  </si>
  <si>
    <t>武隆</t>
  </si>
  <si>
    <t>重庆千鸿房地产开发有限公司</t>
  </si>
  <si>
    <t>谢虎</t>
  </si>
  <si>
    <t>已申请但暂未开始执行</t>
  </si>
  <si>
    <t>307房地证2012字第5938号等共计11个独立小证</t>
  </si>
  <si>
    <t>武隆仙女山镇银杏大道61号附42-50号，仙山流水c组团35、36、38号；D组团附6号</t>
  </si>
  <si>
    <t>瑕疵：1、离主城区较远，区位较差人气较弱；2、业态为商服用房，潜在意向买家极少；3、抵押物上查封很多，实际控制人深陷多起被诉泥沼</t>
  </si>
  <si>
    <t>除了一个大证为1-3楼外，其余皆为临街一楼</t>
  </si>
  <si>
    <t>抵押物已通过司法拍卖处置</t>
  </si>
  <si>
    <t>张樑、李杰</t>
  </si>
  <si>
    <t>抵押物已经拍卖，剩余信用债权考虑转让</t>
  </si>
  <si>
    <t>大足</t>
  </si>
  <si>
    <t>重庆圣邦涂料有限公司</t>
  </si>
  <si>
    <t>尹彬</t>
  </si>
  <si>
    <t>二拍</t>
  </si>
  <si>
    <t>尹彬、徐宗秀</t>
  </si>
  <si>
    <t>210房地证2013字第11128号</t>
  </si>
  <si>
    <t>大足区龙水镇龙水路498号12幢1-3号</t>
  </si>
  <si>
    <t>瑕疵：抵押物位于大足区龙水镇，抵押物位置较差、业态较差，处置难度大，现已二拍流拍。</t>
  </si>
  <si>
    <t>名义层1、2层、屋顶；物理层1、2、3层</t>
  </si>
  <si>
    <t>1-3层</t>
  </si>
  <si>
    <t>与大足平台公司洽谈中</t>
  </si>
  <si>
    <t>司法拍卖或转让</t>
  </si>
  <si>
    <t>垫江</t>
  </si>
  <si>
    <r>
      <rPr>
        <sz val="9.75"/>
        <color rgb="FF000000"/>
        <rFont val="Calibri"/>
        <charset val="134"/>
      </rPr>
      <t>东亚银行重庆分行</t>
    </r>
    <r>
      <rPr>
        <sz val="9.75"/>
        <color rgb="FF000000"/>
        <rFont val="Calibri"/>
        <charset val="134"/>
      </rPr>
      <t>2017</t>
    </r>
    <r>
      <rPr>
        <sz val="9.75"/>
        <color rgb="FF000000"/>
        <rFont val="Calibri"/>
        <charset val="134"/>
      </rPr>
      <t>年度鼎翔装饰等</t>
    </r>
    <r>
      <rPr>
        <sz val="9.75"/>
        <color rgb="FF000000"/>
        <rFont val="Calibri"/>
        <charset val="134"/>
      </rPr>
      <t>8</t>
    </r>
    <r>
      <rPr>
        <sz val="9.75"/>
        <color rgb="FF000000"/>
        <rFont val="Calibri"/>
        <charset val="134"/>
      </rPr>
      <t>户资产包</t>
    </r>
  </si>
  <si>
    <t>重庆戴徕密客电源有限公司</t>
  </si>
  <si>
    <t>杨梅、陈先权、陈先荣、重庆美尔安电子有限公司、重庆荣先商贸有限公司、重庆巨安新能源有限公司</t>
  </si>
  <si>
    <t>陈先荣</t>
  </si>
  <si>
    <t>305房地证2013字第34633号</t>
  </si>
  <si>
    <t>垫江县桂溪镇长安文化新城文景苑6幢7-1号</t>
  </si>
  <si>
    <t>瑕疵：抵押物位于垫江，虽有住宅但价值不大；2层的商业用房处置难度较大。</t>
  </si>
  <si>
    <t>住宅</t>
  </si>
  <si>
    <t>7层</t>
  </si>
  <si>
    <t>7—8</t>
  </si>
  <si>
    <t>与实控人沟通中，司法拍卖或转让</t>
  </si>
  <si>
    <t>房地证305字第200707832号</t>
  </si>
  <si>
    <t>垫江县桂溪镇长安文化新城15#楼二层</t>
  </si>
  <si>
    <t>2层</t>
  </si>
  <si>
    <t>宜宾</t>
  </si>
  <si>
    <t>重庆智培科技发展有限公司</t>
  </si>
  <si>
    <t>李力、李林、余盛满</t>
  </si>
  <si>
    <t>李力</t>
  </si>
  <si>
    <t>（老证）宜宾市翠屏区房权证字第00047110号</t>
  </si>
  <si>
    <t>宜宾市翠屏区人民路2幢第1层150号</t>
  </si>
  <si>
    <t>亮点：1、除了抵押物以外，另外查封有两套住宅，总体债权较为足值2、抵押物位于宜宾老城区中心，区位较好
瑕疵：债务人涉诉及查封较多</t>
  </si>
  <si>
    <t>尚未司法评估</t>
  </si>
  <si>
    <t>川发展合作中，推进司法拍卖</t>
  </si>
  <si>
    <t>一楼</t>
  </si>
  <si>
    <t xml:space="preserve"> </t>
  </si>
  <si>
    <t>__</t>
  </si>
  <si>
    <t>沙坪坝</t>
  </si>
  <si>
    <t>汉口2018大川套装门等3户资产包</t>
  </si>
  <si>
    <t>重庆大川集团套装门有限公司</t>
  </si>
  <si>
    <t>重庆大川门业集团有限公司、张宏、谢淑琴（夫妻关系）</t>
  </si>
  <si>
    <t>已判决 诉请获部分支持</t>
  </si>
  <si>
    <t>重庆大川集团房地产开发有限公司</t>
  </si>
  <si>
    <t>104房地证2011字第155365号</t>
  </si>
  <si>
    <t>沙坪坝区大杨公桥111号</t>
  </si>
  <si>
    <r>
      <rPr>
        <b/>
        <sz val="9.75"/>
        <color rgb="FF000000"/>
        <rFont val="Calibri"/>
        <charset val="134"/>
      </rPr>
      <t>优势：</t>
    </r>
    <r>
      <rPr>
        <sz val="9.75"/>
        <color rgb="FF000000"/>
        <rFont val="Calibri"/>
        <charset val="134"/>
      </rPr>
      <t xml:space="preserve">车库和商铺为小区配套，紧邻轻轨站，小区发展成熟，人流量充足，租赁情况较好，地理位置较好；城镇住宅用地目前在江北区较为紧俏，江北区住宅售价较高，地理位置较好
</t>
    </r>
    <r>
      <rPr>
        <b/>
        <sz val="9.75"/>
        <color rgb="FF000000"/>
        <rFont val="Calibri"/>
        <charset val="134"/>
      </rPr>
      <t>劣势：</t>
    </r>
    <r>
      <rPr>
        <sz val="9.75"/>
        <color rgb="FF000000"/>
        <rFont val="Calibri"/>
        <charset val="134"/>
      </rPr>
      <t>单个抵押物权证面积较大，处置难度较大；部分车库被长租为超市，用途受限，处置受限</t>
    </r>
  </si>
  <si>
    <t>用作配电站</t>
  </si>
  <si>
    <t>该项目为重大项目，目前由业务一部整体牵头；目前抵押物暂未拍卖，大川投资已破产</t>
  </si>
  <si>
    <t>刘杰</t>
  </si>
  <si>
    <t>重难点：一部整体处置</t>
  </si>
  <si>
    <t>车库租金:420元/个/月，共计63个车位。</t>
  </si>
  <si>
    <t>出租于超市</t>
  </si>
  <si>
    <t>2</t>
  </si>
  <si>
    <t>规划设计车位为103个，目前已被打通为一室，租给泰豪超市：自08年起租，租期15年，还有5年租期，租金10元/㎡
2楼剩余门面出租给小的租赁户，租金在50元/㎡-60元/㎡</t>
  </si>
  <si>
    <t>104房地证2102字第33001号</t>
  </si>
  <si>
    <t>沙坪坝区大杨公桥105-23号</t>
  </si>
  <si>
    <t>分割出租美容、餐饮、库房，租金40-60元/㎡；</t>
  </si>
  <si>
    <t>104房地证2102字第32997号</t>
  </si>
  <si>
    <t>沙坪坝区大杨公桥105-56号</t>
  </si>
  <si>
    <t>104房地证2102字第32992号</t>
  </si>
  <si>
    <t>沙坪坝区大杨公桥105-73号</t>
  </si>
  <si>
    <t>原出租给风貌粮油使用，后未经营</t>
  </si>
  <si>
    <t>104房地证2102字第32991号</t>
  </si>
  <si>
    <t>沙坪坝区大杨公桥105-83号</t>
  </si>
  <si>
    <t>出租KTV，租金20元/㎡</t>
  </si>
  <si>
    <t>104房地证2102字第32984号</t>
  </si>
  <si>
    <t>沙坪坝区大杨公桥105-84号</t>
  </si>
  <si>
    <t>出租一品茶楼，租金20元/㎡</t>
  </si>
  <si>
    <t>104房地证2102字第33004号</t>
  </si>
  <si>
    <t>沙坪坝区大杨公桥105-88号</t>
  </si>
  <si>
    <t>空置</t>
  </si>
  <si>
    <t>104房地证2102字第33003号</t>
  </si>
  <si>
    <t>沙坪坝区大杨公桥106-24号</t>
  </si>
  <si>
    <t>3（平街2层）</t>
  </si>
  <si>
    <t>分割出租宾馆和教育机构，租金20-30元/㎡左右</t>
  </si>
  <si>
    <t>104房地证2102字第32989号</t>
  </si>
  <si>
    <t>沙坪坝区大杨公桥110号三层</t>
  </si>
  <si>
    <t>分割出租火锅店、教育店、网吧店，租金20-30元/㎡左右</t>
  </si>
  <si>
    <t>104房地证2102字第155396号</t>
  </si>
  <si>
    <t>2（背街一层）</t>
  </si>
  <si>
    <t>分割出租为茶楼、餐饮、网吧，租金在40-50元/㎡</t>
  </si>
  <si>
    <t>江北、九龙坡、沙坪坝</t>
  </si>
  <si>
    <t>重庆益良商贸有限公司</t>
  </si>
  <si>
    <t>陈忠秀、罗利达（夫妻关系）陈良、周礼乐（夫妻关系）张宏、谢淑琴（夫妻关系）</t>
  </si>
  <si>
    <t>103房地产证2013字第13506号
商服用房</t>
  </si>
  <si>
    <r>
      <rPr>
        <b/>
        <sz val="9.75"/>
        <color rgb="FF000000"/>
        <rFont val="Calibri"/>
        <charset val="134"/>
      </rPr>
      <t>优势：</t>
    </r>
    <r>
      <rPr>
        <sz val="9.75"/>
        <color rgb="FF000000"/>
        <rFont val="Calibri"/>
        <charset val="134"/>
      </rPr>
      <t xml:space="preserve">车库和商铺为小区配套，小区发展成熟，人流量充足，租赁情况较好，整体地理位置较好
</t>
    </r>
    <r>
      <rPr>
        <b/>
        <sz val="9.75"/>
        <color rgb="FF000000"/>
        <rFont val="Calibri"/>
        <charset val="134"/>
      </rPr>
      <t>劣势：</t>
    </r>
    <r>
      <rPr>
        <sz val="9.75"/>
        <color rgb="FF000000"/>
        <rFont val="Calibri"/>
        <charset val="134"/>
      </rPr>
      <t>单个抵押物权证面积较大，处置难度较大； 有部分门面位于背街，地理位置较差</t>
    </r>
  </si>
  <si>
    <t>名义层1至2层，物理层2至3层</t>
  </si>
  <si>
    <t>分割出租给生鲜超市、小卖部使用，部分空置，临广场，租金在80-100元/㎡</t>
  </si>
  <si>
    <t>103房地证2013字第17248号、17249号</t>
  </si>
  <si>
    <t>名义层负2层，物理层1层</t>
  </si>
  <si>
    <t>出租给蓝河房地产二手房中介、友有小卖铺、美容美发等小商店，租金在100-150元/㎡左右</t>
  </si>
  <si>
    <t>103房地证2013字第17250号、17234号、17235号</t>
  </si>
  <si>
    <t>名义层负2层，物理层2层</t>
  </si>
  <si>
    <t>出租给母婴店、康家药房，租金在80-100元/㎡左右</t>
  </si>
  <si>
    <t>103房地证2013字第17237号等22个权证</t>
  </si>
  <si>
    <t>名义层负2、负1层，物理层1、2层</t>
  </si>
  <si>
    <t>出租给美容、教育培训机构、艺术中心等，租金在20-30元/㎡左右</t>
  </si>
  <si>
    <t>114房地证2009字第056080号</t>
  </si>
  <si>
    <t>九龙坡区凤凰路7、9号二层</t>
  </si>
  <si>
    <t>非住宅</t>
  </si>
  <si>
    <t>出租给制衣加工使用，租金在15元/㎡</t>
  </si>
  <si>
    <t>114房地证2009字第056077号</t>
  </si>
  <si>
    <t>九龙坡区凤凰路7、9号负二层车库</t>
  </si>
  <si>
    <t>负2层</t>
  </si>
  <si>
    <t>车位320元/㎡/月，共计81个车位</t>
  </si>
  <si>
    <t>114房地证2009字第056078号</t>
  </si>
  <si>
    <t>九龙坡区凤凰路7、9号负一层车库</t>
  </si>
  <si>
    <t>车库、库房</t>
  </si>
  <si>
    <t>车位420元/个/月，共计37个车位；库房30元/㎡左右</t>
  </si>
  <si>
    <t>114房地证2009字第066217号</t>
  </si>
  <si>
    <t>九龙坡区凤凰路7号附21至23号、25至30号、33号</t>
  </si>
  <si>
    <t>出租给环宇电气，租金在20-30元/㎡</t>
  </si>
  <si>
    <t>104房地证2011字第155358号</t>
  </si>
  <si>
    <t>未记载，实际为临支路一层</t>
  </si>
  <si>
    <t>分割出租为药店、蔬菜摊、茶楼、服饰品店，租金在40-50元/㎡</t>
  </si>
  <si>
    <t>渝中</t>
  </si>
  <si>
    <t>汉口2018上宏物业等3户资产包</t>
  </si>
  <si>
    <t>重庆上宏物业（集团）有限公司</t>
  </si>
  <si>
    <t>徐志强、邓雪梅、王晓东</t>
  </si>
  <si>
    <t>因破产重整，已终结本次执行</t>
  </si>
  <si>
    <t>101房地证2009字第19400号、第19399号</t>
  </si>
  <si>
    <t>重庆市渝中区五四路28号第1层至第7层、负1层（赛格尔大厦）</t>
  </si>
  <si>
    <r>
      <rPr>
        <b/>
        <sz val="9.75"/>
        <color rgb="FF000000"/>
        <rFont val="Calibri"/>
        <charset val="134"/>
      </rPr>
      <t>优势：</t>
    </r>
    <r>
      <rPr>
        <sz val="9.75"/>
        <color rgb="FF000000"/>
        <rFont val="Calibri"/>
        <charset val="134"/>
      </rPr>
      <t xml:space="preserve">抵押物地理位置较好，位于成熟商圈，人流量充足，如能引进投资人对抵押物进行整体改造规划，未来预计能产生稳定的租金收入
</t>
    </r>
    <r>
      <rPr>
        <b/>
        <sz val="9.75"/>
        <color rgb="FF000000"/>
        <rFont val="Calibri"/>
        <charset val="134"/>
      </rPr>
      <t>劣势：</t>
    </r>
    <r>
      <rPr>
        <sz val="9.75"/>
        <color rgb="FF000000"/>
        <rFont val="Calibri"/>
        <charset val="134"/>
      </rPr>
      <t>抵押物1-7层为一个大证，未拆分成小证，分开处置较难。第1层已出售约计600㎡（非本债权抵押物），除1至2层已出租外，3-7层均空置。</t>
    </r>
  </si>
  <si>
    <t>1-7</t>
  </si>
  <si>
    <t>一二层租赁，三至七层空置</t>
  </si>
  <si>
    <t>一、二层共同租金230万/年</t>
  </si>
  <si>
    <t>1、抵押人破产重整，暂未出具重整报告，目前因北碚区债权暂未能按预期调规，且未找寻到投资人暂未进行二债会投票。</t>
  </si>
  <si>
    <t>预计年底前出重整方案，目前有投资方考察中，与管理人也在沟通中</t>
  </si>
  <si>
    <t>101房地证2009字第19400号</t>
  </si>
  <si>
    <t>重庆市渝中区五四路28号负1层（赛格尔大厦）</t>
  </si>
  <si>
    <t>未租赁</t>
  </si>
  <si>
    <t>重庆金矗科技发展有限公司</t>
  </si>
  <si>
    <t>保证人1-重庆奥韵实业（集团）有限公司、叶青、孙成均（夫妻关系）、王德英、孙成惠</t>
  </si>
  <si>
    <t>重庆奥韵实业（集团）有限公司</t>
  </si>
  <si>
    <t>永川区房地证2010字第H106277号</t>
  </si>
  <si>
    <t>重庆市永川区人民大道237号</t>
  </si>
  <si>
    <r>
      <rPr>
        <b/>
        <sz val="9.75"/>
        <color rgb="FF000000"/>
        <rFont val="Calibri"/>
        <charset val="134"/>
      </rPr>
      <t>优势：</t>
    </r>
    <r>
      <rPr>
        <sz val="9.75"/>
        <color rgb="FF000000"/>
        <rFont val="Calibri"/>
        <charset val="134"/>
      </rPr>
      <t xml:space="preserve">抵押物地理位置较好，租赁情况较好
</t>
    </r>
    <r>
      <rPr>
        <b/>
        <sz val="9.75"/>
        <color rgb="FF000000"/>
        <rFont val="Calibri"/>
        <charset val="134"/>
      </rPr>
      <t>劣势：</t>
    </r>
    <r>
      <rPr>
        <sz val="9.75"/>
        <color rgb="FF000000"/>
        <rFont val="Calibri"/>
        <charset val="134"/>
      </rPr>
      <t>该抵押已二拍流拍，且部分抵押物面积较大，结合周边市场，变卖失败</t>
    </r>
  </si>
  <si>
    <t>商业用房</t>
  </si>
  <si>
    <t>第5层</t>
  </si>
  <si>
    <t xml:space="preserve"> 12元/月/㎡</t>
  </si>
  <si>
    <t>1、拟寻找投资人，对整个债权进行转让，预计2年处置年限；目前与债务人谈判，寻找合适的债务解决方案；2、推介诉讼程序，该抵押物已二拍流拍，等寻找到合适的投资者，再将抵押物进行变卖，预计2年处置年限</t>
  </si>
  <si>
    <t>法拍流标，考虑继续拍卖或推破产</t>
  </si>
  <si>
    <t>永川区房地证2010字第H106278号</t>
  </si>
  <si>
    <t>重庆市永川区人民大道267号</t>
  </si>
  <si>
    <t>中小型商服用房（高层）</t>
  </si>
  <si>
    <t>第6层</t>
  </si>
  <si>
    <t>永川区房地证2011字第H43678号</t>
  </si>
  <si>
    <t>重庆市永川区人民大道223号</t>
  </si>
  <si>
    <t>第3层</t>
  </si>
  <si>
    <t xml:space="preserve"> 13.3元/月/pfm5</t>
  </si>
  <si>
    <t>江津</t>
  </si>
  <si>
    <t>华夏银行重庆分行2018年度重庆川江船务有限公司等12户资产包</t>
  </si>
  <si>
    <t>重庆鑫洲仓储有限公司</t>
  </si>
  <si>
    <t>重庆龙涎仓储有限公司、张桂斌</t>
  </si>
  <si>
    <t>重庆龙涎仓储有限公司</t>
  </si>
  <si>
    <t>203房地证2014字第20219号</t>
  </si>
  <si>
    <t>重庆市江津区珞璜镇郭坝村通港路北侧2幢</t>
  </si>
  <si>
    <r>
      <rPr>
        <b/>
        <sz val="9.75"/>
        <color rgb="FF000000"/>
        <rFont val="Calibri"/>
        <charset val="134"/>
      </rPr>
      <t>优势</t>
    </r>
    <r>
      <rPr>
        <sz val="9.75"/>
        <color rgb="FF000000"/>
        <rFont val="Calibri"/>
        <charset val="134"/>
      </rPr>
      <t xml:space="preserve">：位于江津珞璜港旁，地理位置较好，抵押物整体修建情况较好，维护得较好
</t>
    </r>
    <r>
      <rPr>
        <b/>
        <sz val="9.75"/>
        <color rgb="FF000000"/>
        <rFont val="Calibri"/>
        <charset val="134"/>
      </rPr>
      <t>劣势：</t>
    </r>
    <r>
      <rPr>
        <sz val="9.75"/>
        <color rgb="FF000000"/>
        <rFont val="Calibri"/>
        <charset val="134"/>
      </rPr>
      <t>该户抵押人债务人配合度不高，抵押物是单独的办公用房，位于珞璜工业园区A区，珞璜工业园目前重点打造B区</t>
    </r>
  </si>
  <si>
    <t>整体办公用房</t>
  </si>
  <si>
    <t xml:space="preserve">工业仓储 </t>
  </si>
  <si>
    <t>名义层1-6层</t>
  </si>
  <si>
    <t>1-6层</t>
  </si>
  <si>
    <t>总共出租一楼两间房屋，一间房屋出租用作餐馆，一间用作住宿，租金15元/㎡；其余均未出租</t>
  </si>
  <si>
    <t>1、拟寻找投资人，对整个债权进行转让，需要3年处置年限；2、推执行程序，对抵押物进行整体拍卖，同时对该抵押物做好拍卖宣传，拟需3年处置年限 ；3、因离珞璜港口较近，可寻找有需求的租户</t>
  </si>
  <si>
    <t>考虑以新带旧，或推进法拍</t>
  </si>
  <si>
    <t>重庆启弈商贸有限公司</t>
  </si>
  <si>
    <t>重庆旅游融资担保有限公司、张家福、江显维、江显超</t>
  </si>
  <si>
    <t>二审</t>
  </si>
  <si>
    <t>——</t>
  </si>
  <si>
    <t>————</t>
  </si>
  <si>
    <t xml:space="preserve">—— </t>
  </si>
  <si>
    <t xml:space="preserve">寻找债务人、保证人财产线索 </t>
  </si>
  <si>
    <t>信用</t>
  </si>
  <si>
    <t>九龙坡</t>
  </si>
  <si>
    <t>重庆双钢建筑劳务有限公司</t>
  </si>
  <si>
    <t>重庆赢义商贸有限公司、刘远洋、银爽、丁月飞、王光丽、王彦尹</t>
  </si>
  <si>
    <t>一拍</t>
  </si>
  <si>
    <t xml:space="preserve"> 重庆赢义商贸有限公司</t>
  </si>
  <si>
    <t xml:space="preserve">105房地证2014字第36194号、36197号、36200号、36203号、36218号、36222号、36224号、36228号、36229号、36230号、36232号 </t>
  </si>
  <si>
    <t xml:space="preserve">九龙坡区杨家坪前进支路1号附1-1-37号、1-1-38号、1-1-39号、1-1-40号、1-1-41号、1-1-42号、1-1-43号、1-1-44号、1-1-45号、1-1-46号、1-1-47号 </t>
  </si>
  <si>
    <r>
      <rPr>
        <b/>
        <sz val="9.75"/>
        <color rgb="FF000000"/>
        <rFont val="Calibri"/>
        <charset val="134"/>
      </rPr>
      <t>优势：</t>
    </r>
    <r>
      <rPr>
        <sz val="9.75"/>
        <color rgb="FF000000"/>
        <rFont val="Calibri"/>
        <charset val="134"/>
      </rPr>
      <t xml:space="preserve">地理位置较好，处于杨家坪步行街，人流较大
</t>
    </r>
    <r>
      <rPr>
        <b/>
        <sz val="9.75"/>
        <color rgb="FF000000"/>
        <rFont val="Calibri"/>
        <charset val="134"/>
      </rPr>
      <t>劣势：</t>
    </r>
    <r>
      <rPr>
        <sz val="9.75"/>
        <color rgb="FF000000"/>
        <rFont val="Calibri"/>
        <charset val="134"/>
      </rPr>
      <t>抵押物均被天怡美家居租用，工作人员拒绝透露租金与租期，由于该层已被该家居公司全部打通并装修，无法清晰分辨11套房产界限，但经与评估师估量可从附图中确定抵押物在该范围内。抵押物不能单个处置，需联合其他财产一起处置。</t>
    </r>
  </si>
  <si>
    <t xml:space="preserve">商服 </t>
  </si>
  <si>
    <t>负一层</t>
  </si>
  <si>
    <t xml:space="preserve"> 是 </t>
  </si>
  <si>
    <t>情况暂不详</t>
  </si>
  <si>
    <t>1、拟寻找投资人，对整个债权进行转让，需要3年处置年限；2、推执行程序，对抵押物进行整体拍卖，同时对该抵押物做好拍卖宣传工作，拟需3年处置年限 ；</t>
  </si>
  <si>
    <t>重庆裕易商贸有限责任公司</t>
  </si>
  <si>
    <t>保证</t>
  </si>
  <si>
    <t>重庆旅游融资担保有限公司、 陈治江、欧来利</t>
  </si>
  <si>
    <t>待判决 情况未明</t>
  </si>
  <si>
    <t>——-</t>
  </si>
  <si>
    <t xml:space="preserve"> 寻找债务人、保证人财产线索 </t>
  </si>
  <si>
    <t xml:space="preserve">重庆网之鹰科技有限公司 </t>
  </si>
  <si>
    <t>重庆旅游融资担保有限公司、夏传彬</t>
  </si>
  <si>
    <t>重庆金博德建材有限公司</t>
  </si>
  <si>
    <t>重庆奥韵实业（集团）有限公司、重庆鑫奥陶房地产开发有限公司、孙成均</t>
  </si>
  <si>
    <t>变卖失败，终结本次执行</t>
  </si>
  <si>
    <t>重庆奥韵实业（集团）有限公司、重庆鑫奥陶房地产开发有限公司</t>
  </si>
  <si>
    <t>205房地证2014字第10197、10187、10188、10189、10193、10194、10195、10196号</t>
  </si>
  <si>
    <t>重庆市永川区人民大道225号</t>
  </si>
  <si>
    <r>
      <rPr>
        <b/>
        <sz val="9.75"/>
        <color rgb="FF000000"/>
        <rFont val="Calibri"/>
        <charset val="134"/>
      </rPr>
      <t>优势：</t>
    </r>
    <r>
      <rPr>
        <sz val="9.75"/>
        <color rgb="FF000000"/>
        <rFont val="Calibri"/>
        <charset val="134"/>
      </rPr>
      <t xml:space="preserve">处于永川城中心，位于政府和医院旁，人流较大，地理位置较好
</t>
    </r>
    <r>
      <rPr>
        <b/>
        <sz val="9.75"/>
        <color rgb="FF000000"/>
        <rFont val="Calibri"/>
        <charset val="134"/>
      </rPr>
      <t>劣势</t>
    </r>
    <r>
      <rPr>
        <sz val="9.75"/>
        <color rgb="FF000000"/>
        <rFont val="Calibri"/>
        <charset val="134"/>
      </rPr>
      <t>：抵押物上查封较多，且存在租赁纠纷，抵押物和抵押人其他财产作为整体在使用，单独处置抵押物的难度较大，抵押物已变卖失败。</t>
    </r>
  </si>
  <si>
    <t>商服</t>
  </si>
  <si>
    <t>1层</t>
  </si>
  <si>
    <t>实际租金20元左右，存在租赁纠纷</t>
  </si>
  <si>
    <t>该抵押物已变卖失败，应法院要求，已对其申请终止本次执行，等寻找到投资人 ，再申请对其进行变卖，处置时限需要2年</t>
  </si>
  <si>
    <t>万州</t>
  </si>
  <si>
    <t>重庆茂谷汽车饰品销售有限公司</t>
  </si>
  <si>
    <t>蔡长勇、唐昌英</t>
  </si>
  <si>
    <t>变卖失败</t>
  </si>
  <si>
    <t>蔡长勇</t>
  </si>
  <si>
    <t>301房地证2013字第63522、63510号</t>
  </si>
  <si>
    <t>重庆市万州区北滨路二段40号、44号；（40号建筑面积131.24㎡，44号建筑面积129.22㎡）</t>
  </si>
  <si>
    <r>
      <rPr>
        <b/>
        <sz val="9.75"/>
        <color rgb="FF000000"/>
        <rFont val="Calibri"/>
        <charset val="134"/>
      </rPr>
      <t>优势：</t>
    </r>
    <r>
      <rPr>
        <sz val="9.75"/>
        <color rgb="FF000000"/>
        <rFont val="Calibri"/>
        <charset val="134"/>
      </rPr>
      <t xml:space="preserve">门面面积不大，有利于处置
</t>
    </r>
    <r>
      <rPr>
        <b/>
        <sz val="9.75"/>
        <color rgb="FF000000"/>
        <rFont val="Calibri"/>
        <charset val="134"/>
      </rPr>
      <t>劣势</t>
    </r>
    <r>
      <rPr>
        <sz val="9.75"/>
        <color rgb="FF000000"/>
        <rFont val="Calibri"/>
        <charset val="134"/>
      </rPr>
      <t>：抵押物为小区底商，位置较偏僻</t>
    </r>
  </si>
  <si>
    <t>名义层1物理层2</t>
  </si>
  <si>
    <r>
      <rPr>
        <sz val="9.75"/>
        <color rgb="FF000000"/>
        <rFont val="等线"/>
        <charset val="134"/>
        <scheme val="minor"/>
      </rPr>
      <t>40</t>
    </r>
    <r>
      <rPr>
        <sz val="9.75"/>
        <color rgb="FF000000"/>
        <rFont val="Calibri"/>
        <charset val="134"/>
      </rPr>
      <t>号已出租作沐声集成墙面店铺使用，租赁期限为</t>
    </r>
    <r>
      <rPr>
        <sz val="9.75"/>
        <color rgb="FF000000"/>
        <rFont val="Calibri"/>
        <charset val="134"/>
      </rPr>
      <t>3</t>
    </r>
    <r>
      <rPr>
        <sz val="9.75"/>
        <color rgb="FF000000"/>
        <rFont val="Calibri"/>
        <charset val="134"/>
      </rPr>
      <t>年，从</t>
    </r>
    <r>
      <rPr>
        <sz val="9.75"/>
        <color rgb="FF000000"/>
        <rFont val="Calibri"/>
        <charset val="134"/>
      </rPr>
      <t>2017</t>
    </r>
    <r>
      <rPr>
        <sz val="9.75"/>
        <color rgb="FF000000"/>
        <rFont val="Calibri"/>
        <charset val="134"/>
      </rPr>
      <t>年</t>
    </r>
    <r>
      <rPr>
        <sz val="9.75"/>
        <color rgb="FF000000"/>
        <rFont val="Calibri"/>
        <charset val="134"/>
      </rPr>
      <t>7</t>
    </r>
    <r>
      <rPr>
        <sz val="9.75"/>
        <color rgb="FF000000"/>
        <rFont val="Calibri"/>
        <charset val="134"/>
      </rPr>
      <t>月</t>
    </r>
    <r>
      <rPr>
        <sz val="9.75"/>
        <color rgb="FF000000"/>
        <rFont val="Calibri"/>
        <charset val="134"/>
      </rPr>
      <t>21</t>
    </r>
    <r>
      <rPr>
        <sz val="9.75"/>
        <color rgb="FF000000"/>
        <rFont val="Calibri"/>
        <charset val="134"/>
      </rPr>
      <t>日至</t>
    </r>
    <r>
      <rPr>
        <sz val="9.75"/>
        <color rgb="FF000000"/>
        <rFont val="Calibri"/>
        <charset val="134"/>
      </rPr>
      <t>2020</t>
    </r>
    <r>
      <rPr>
        <sz val="9.75"/>
        <color rgb="FF000000"/>
        <rFont val="Calibri"/>
        <charset val="134"/>
      </rPr>
      <t>年</t>
    </r>
    <r>
      <rPr>
        <sz val="9.75"/>
        <color rgb="FF000000"/>
        <rFont val="Calibri"/>
        <charset val="134"/>
      </rPr>
      <t>7</t>
    </r>
    <r>
      <rPr>
        <sz val="9.75"/>
        <color rgb="FF000000"/>
        <rFont val="Calibri"/>
        <charset val="134"/>
      </rPr>
      <t>月</t>
    </r>
    <r>
      <rPr>
        <sz val="9.75"/>
        <color rgb="FF000000"/>
        <rFont val="Calibri"/>
        <charset val="134"/>
      </rPr>
      <t>20</t>
    </r>
    <r>
      <rPr>
        <sz val="9.75"/>
        <color rgb="FF000000"/>
        <rFont val="Calibri"/>
        <charset val="134"/>
      </rPr>
      <t>日，租金</t>
    </r>
    <r>
      <rPr>
        <sz val="9.75"/>
        <color rgb="FF000000"/>
        <rFont val="Calibri"/>
        <charset val="134"/>
      </rPr>
      <t>28</t>
    </r>
    <r>
      <rPr>
        <sz val="9.75"/>
        <color rgb="FF000000"/>
        <rFont val="Calibri"/>
        <charset val="134"/>
      </rPr>
      <t>元</t>
    </r>
    <r>
      <rPr>
        <sz val="9.75"/>
        <color rgb="FF000000"/>
        <rFont val="Calibri"/>
        <charset val="134"/>
      </rPr>
      <t>/</t>
    </r>
    <r>
      <rPr>
        <sz val="9.75"/>
        <color rgb="FF000000"/>
        <rFont val="Calibri"/>
        <charset val="134"/>
      </rPr>
      <t>㎡。</t>
    </r>
    <r>
      <rPr>
        <sz val="9.75"/>
        <color rgb="FF000000"/>
        <rFont val="Calibri"/>
        <charset val="134"/>
      </rPr>
      <t>44</t>
    </r>
    <r>
      <rPr>
        <sz val="9.75"/>
        <color rgb="FF000000"/>
        <rFont val="Calibri"/>
        <charset val="134"/>
      </rPr>
      <t>号已与相邻房产</t>
    </r>
    <r>
      <rPr>
        <sz val="9.75"/>
        <color rgb="FF000000"/>
        <rFont val="Calibri"/>
        <charset val="134"/>
      </rPr>
      <t>42</t>
    </r>
    <r>
      <rPr>
        <sz val="9.75"/>
        <color rgb="FF000000"/>
        <rFont val="Calibri"/>
        <charset val="134"/>
      </rPr>
      <t>号（非华夏处置财产）连通，出租作漫芙丽汽车美容店铺使用，租赁期限</t>
    </r>
    <r>
      <rPr>
        <sz val="9.75"/>
        <color rgb="FF000000"/>
        <rFont val="Calibri"/>
        <charset val="134"/>
      </rPr>
      <t>5</t>
    </r>
    <r>
      <rPr>
        <sz val="9.75"/>
        <color rgb="FF000000"/>
        <rFont val="Calibri"/>
        <charset val="134"/>
      </rPr>
      <t>年，自</t>
    </r>
    <r>
      <rPr>
        <sz val="9.75"/>
        <color rgb="FF000000"/>
        <rFont val="Calibri"/>
        <charset val="134"/>
      </rPr>
      <t>2018</t>
    </r>
    <r>
      <rPr>
        <sz val="9.75"/>
        <color rgb="FF000000"/>
        <rFont val="Calibri"/>
        <charset val="134"/>
      </rPr>
      <t>年</t>
    </r>
    <r>
      <rPr>
        <sz val="9.75"/>
        <color rgb="FF000000"/>
        <rFont val="Calibri"/>
        <charset val="134"/>
      </rPr>
      <t>3</t>
    </r>
    <r>
      <rPr>
        <sz val="9.75"/>
        <color rgb="FF000000"/>
        <rFont val="Calibri"/>
        <charset val="134"/>
      </rPr>
      <t>月</t>
    </r>
    <r>
      <rPr>
        <sz val="9.75"/>
        <color rgb="FF000000"/>
        <rFont val="Calibri"/>
        <charset val="134"/>
      </rPr>
      <t>4</t>
    </r>
    <r>
      <rPr>
        <sz val="9.75"/>
        <color rgb="FF000000"/>
        <rFont val="Calibri"/>
        <charset val="134"/>
      </rPr>
      <t>日至</t>
    </r>
    <r>
      <rPr>
        <sz val="9.75"/>
        <color rgb="FF000000"/>
        <rFont val="Calibri"/>
        <charset val="134"/>
      </rPr>
      <t>2023</t>
    </r>
    <r>
      <rPr>
        <sz val="9.75"/>
        <color rgb="FF000000"/>
        <rFont val="Calibri"/>
        <charset val="134"/>
      </rPr>
      <t>年</t>
    </r>
    <r>
      <rPr>
        <sz val="9.75"/>
        <color rgb="FF000000"/>
        <rFont val="Calibri"/>
        <charset val="134"/>
      </rPr>
      <t>3</t>
    </r>
    <r>
      <rPr>
        <sz val="9.75"/>
        <color rgb="FF000000"/>
        <rFont val="Calibri"/>
        <charset val="134"/>
      </rPr>
      <t>月</t>
    </r>
    <r>
      <rPr>
        <sz val="9.75"/>
        <color rgb="FF000000"/>
        <rFont val="Calibri"/>
        <charset val="134"/>
      </rPr>
      <t>4</t>
    </r>
    <r>
      <rPr>
        <sz val="9.75"/>
        <color rgb="FF000000"/>
        <rFont val="Calibri"/>
        <charset val="134"/>
      </rPr>
      <t>日，租金</t>
    </r>
    <r>
      <rPr>
        <sz val="9.75"/>
        <color rgb="FF000000"/>
        <rFont val="Calibri"/>
        <charset val="134"/>
      </rPr>
      <t>28</t>
    </r>
    <r>
      <rPr>
        <sz val="9.75"/>
        <color rgb="FF000000"/>
        <rFont val="Calibri"/>
        <charset val="134"/>
      </rPr>
      <t>元</t>
    </r>
    <r>
      <rPr>
        <sz val="9.75"/>
        <color rgb="FF000000"/>
        <rFont val="Calibri"/>
        <charset val="134"/>
      </rPr>
      <t>/</t>
    </r>
    <r>
      <rPr>
        <sz val="9.75"/>
        <color rgb="FF000000"/>
        <rFont val="Calibri"/>
        <charset val="134"/>
      </rPr>
      <t>㎡。</t>
    </r>
  </si>
  <si>
    <t>1、拟寻找投资人，对整个债权进行转让，需要2年处置年限；2、该抵押物已二拍流拍，推执行程序，对抵押物进行整体变卖，同时对该抵押物做好拍卖宣传工作，拟需2年处置年限 ；</t>
  </si>
  <si>
    <t>流标，考虑以新带旧</t>
  </si>
  <si>
    <r>
      <rPr>
        <sz val="9.75"/>
        <color rgb="FF000000"/>
        <rFont val="Calibri"/>
        <charset val="134"/>
      </rPr>
      <t>中信银行</t>
    </r>
    <r>
      <rPr>
        <sz val="9.75"/>
        <color rgb="FF000000"/>
        <rFont val="Calibri"/>
        <charset val="134"/>
      </rPr>
      <t>17</t>
    </r>
    <r>
      <rPr>
        <sz val="9.75"/>
        <color rgb="FF000000"/>
        <rFont val="Calibri"/>
        <charset val="134"/>
      </rPr>
      <t>年新天泽</t>
    </r>
    <r>
      <rPr>
        <sz val="9.75"/>
        <color rgb="FF000000"/>
        <rFont val="Calibri"/>
        <charset val="134"/>
      </rPr>
      <t>5</t>
    </r>
    <r>
      <rPr>
        <sz val="9.75"/>
        <color rgb="FF000000"/>
        <rFont val="Calibri"/>
        <charset val="134"/>
      </rPr>
      <t>户包</t>
    </r>
  </si>
  <si>
    <t>重庆市嘉懿工贸有限责任公司</t>
  </si>
  <si>
    <t>2017/6/21</t>
  </si>
  <si>
    <t>7556.95</t>
  </si>
  <si>
    <t>1,110</t>
  </si>
  <si>
    <t>8,667</t>
  </si>
  <si>
    <t>43</t>
  </si>
  <si>
    <t>重庆中康物业发展有限公司</t>
  </si>
  <si>
    <t>202房地证2013字第037912号等81个证</t>
  </si>
  <si>
    <t>巴南区龙洲大道7号</t>
  </si>
  <si>
    <t>亮点：抵押物位于巴南区龙洲湾附近，位置较好；
 瑕疵：抵押人进入破产，抵押物所在项目商业体量大，且无商业运营，较难处置。抵押物修建时的业态为酒店，处置受限。</t>
  </si>
  <si>
    <t>11421.06</t>
  </si>
  <si>
    <t>负5-1</t>
  </si>
  <si>
    <t>1月5日</t>
  </si>
  <si>
    <t>抵押人在破产中，抵押物已连续变卖失败，目前流拍价1.73亿元（含昌和贸易抵押物部分）</t>
  </si>
  <si>
    <t>考虑与东方资产福建分公司合作</t>
  </si>
  <si>
    <t>8710.6</t>
  </si>
  <si>
    <t>黄志东、曾汉瀛</t>
  </si>
  <si>
    <t>中信银行重庆分行2018年度喜地山国际实业有限公司等10户资产包</t>
  </si>
  <si>
    <t>重庆满园春园林有限公司</t>
  </si>
  <si>
    <t>张鑫、姜凤来、丁祖德、董军</t>
  </si>
  <si>
    <t>重庆典雅房地产开发集团有限公司</t>
  </si>
  <si>
    <t>202房地产2009字第008753号-202房地产2009字第008758号</t>
  </si>
  <si>
    <t>巴南区龙海大道</t>
  </si>
  <si>
    <t>商业</t>
  </si>
  <si>
    <t>-</t>
  </si>
  <si>
    <t>典雅系项目由业务一部负责
 1、2户抵押人破产，债务人未破产，第3户是债务人和抵押人均破产</t>
  </si>
  <si>
    <t>重难点，一部统筹处置</t>
  </si>
  <si>
    <t>202房地产2012字第011009号、011014号、010953号、010950号、010957号、013569号、010959号、010961号、010996号、011003号、011006号、020637号、020639号、020640号、020635号、020642号</t>
  </si>
  <si>
    <t>1、4、5、7、10</t>
  </si>
  <si>
    <t>巴南、江津</t>
  </si>
  <si>
    <t>重庆市典雅集团家俱制造有限公司</t>
  </si>
  <si>
    <t>张鑫、张谊生</t>
  </si>
  <si>
    <t>202房地证2011字第080655号</t>
  </si>
  <si>
    <t>巴南区渝南大道</t>
  </si>
  <si>
    <t>抵押资产已进入破产重整程序（5中院受理）并且存在私售的情况。</t>
  </si>
  <si>
    <t>商铺</t>
  </si>
  <si>
    <t>202房地证2012字第024122号</t>
  </si>
  <si>
    <t>巴南区李家沱马王坪正街</t>
  </si>
  <si>
    <t>4万/年</t>
  </si>
  <si>
    <t>202房地证2006字第09283号、09284号</t>
  </si>
  <si>
    <t>巴南区李家沱水轮村</t>
  </si>
  <si>
    <t>3、4</t>
  </si>
  <si>
    <t>203房地证2014字第22719号等</t>
  </si>
  <si>
    <t>江津区典雅温泉城</t>
  </si>
  <si>
    <t>203房地证2014字第22697号、22698号</t>
  </si>
  <si>
    <t>203房地证2014字第22754号</t>
  </si>
  <si>
    <t>202房地证2011字第081638号</t>
  </si>
  <si>
    <t>巴南区渝南大道194号</t>
  </si>
  <si>
    <t>停车用房</t>
  </si>
  <si>
    <t>202房地证2011字第082294号</t>
  </si>
  <si>
    <t>巴南区渝南大道70号</t>
  </si>
  <si>
    <t>202房地证2011字第081749号</t>
  </si>
  <si>
    <t>巴南区马王坪正街</t>
  </si>
  <si>
    <t>202房地证2011字第081752号</t>
  </si>
  <si>
    <t>重庆天禄混凝土有限公司</t>
  </si>
  <si>
    <t>重庆典雅房地产开发集团有限公司、张鑫、张亚娇、张谊生</t>
  </si>
  <si>
    <t>202房地证2011字第062057号等</t>
  </si>
  <si>
    <t>巴南区龙海大道3号13幢</t>
  </si>
  <si>
    <t>抵押资产已进入破产重整程序并且存在私售的情况。</t>
  </si>
  <si>
    <t>部分租赁</t>
  </si>
  <si>
    <t>202房地证2011字第062008号等</t>
  </si>
  <si>
    <t>202房地证2011字第041988号等</t>
  </si>
  <si>
    <t>巴南区龙海大道5号7幢</t>
  </si>
  <si>
    <t>202房地证2011字第042102号等</t>
  </si>
  <si>
    <t>202房地证2011字第042120号等</t>
  </si>
  <si>
    <t>涪陵、渝中</t>
  </si>
  <si>
    <t>重庆渝弟联盛实业有限公司</t>
  </si>
  <si>
    <t>刘渝弟、何国均、刘咏梅、刘静、贾世明、刘兴</t>
  </si>
  <si>
    <t>因破产程序被终结执行</t>
  </si>
  <si>
    <t>重庆渝弟联盛房地产开发有限责任公司</t>
  </si>
  <si>
    <t>303房地证2014字第15905、15889、15904、15907、15903、15910、15909商服用房</t>
  </si>
  <si>
    <t>重庆市涪陵区滨江大道二段52号（世纪滨江）A、B栋3-1、3-2、3-3、3-4、3-5、3-6；C、D栋3-6（涪陵居然之家，抵押物位于3楼）</t>
  </si>
  <si>
    <t>抵押人破产中，无法单独进行处置，处置时间预计较长。</t>
  </si>
  <si>
    <t>日租金：1.4/平方米</t>
  </si>
  <si>
    <r>
      <rPr>
        <sz val="9.75"/>
        <color rgb="FF000000"/>
        <rFont val="Calibri"/>
        <charset val="134"/>
      </rPr>
      <t>涪陵世纪滨江的抵押物已三拍流拍，流拍价约</t>
    </r>
    <r>
      <rPr>
        <sz val="9.75"/>
        <color rgb="FF000000"/>
        <rFont val="Calibri"/>
        <charset val="134"/>
      </rPr>
      <t>2000</t>
    </r>
    <r>
      <rPr>
        <sz val="9.75"/>
        <color rgb="FF000000"/>
        <rFont val="Calibri"/>
        <charset val="134"/>
      </rPr>
      <t>万，正在讨论以物抵债的可能性；新华国际抵押物一拍流拍，流拍价约</t>
    </r>
    <r>
      <rPr>
        <sz val="9.75"/>
        <color rgb="FF000000"/>
        <rFont val="Calibri"/>
        <charset val="134"/>
      </rPr>
      <t>5700</t>
    </r>
    <r>
      <rPr>
        <sz val="9.75"/>
        <color rgb="FF000000"/>
        <rFont val="Calibri"/>
        <charset val="134"/>
      </rPr>
      <t>万，已向管理人申请分层拍卖</t>
    </r>
  </si>
  <si>
    <t>重难点：居然之家一楼已转让，三楼正与客户沟通转让；新华国际抵押物流标，已沟通就我司部分单独挂拍，或考虑以物抵债</t>
  </si>
  <si>
    <t>重庆渝世弟物业发展有限公司</t>
  </si>
  <si>
    <t xml:space="preserve">101房地证2012字第05927号
 办公用房
 </t>
  </si>
  <si>
    <t>渝中民权路27号（新华国际）12-1、12-2、14-1、14-2、14-3、14-4、14-5、14-6、17-1、17-2、17-3、17-4、21-3、21-4、41-1、41-2、41-3、41-4、43-1、43-2、43-3、43-4号</t>
  </si>
  <si>
    <t>整体办公</t>
  </si>
  <si>
    <t>办公用房</t>
  </si>
  <si>
    <t>12、14、17、21、41、43</t>
  </si>
  <si>
    <t>约80万/月</t>
  </si>
  <si>
    <t>渝北</t>
  </si>
  <si>
    <t>喜地山国际大酒店有限公司</t>
  </si>
  <si>
    <t>张玉华、李建华、张豫喜、韩德伶</t>
  </si>
  <si>
    <t>喜地山国际实业有限公司</t>
  </si>
  <si>
    <t>201房地证2013字第031246、031244、031245、031527号等</t>
  </si>
  <si>
    <t>渝北区双凤桥街道滨港路241号金港国际17幢1-16等</t>
  </si>
  <si>
    <t>抵押物出租情况较好，商业氛围较浓厚，但存在私售情况，且抵押人在庭审中明显站在私售者那面。</t>
  </si>
  <si>
    <t>已接受以物抵债，已将抵债资产装入合伙企业，现积极向投资人推介</t>
  </si>
  <si>
    <t>以物抵债，正办理小证，年租金1400-1500万左右，持续向投资人推介中</t>
  </si>
  <si>
    <t>韩德伶</t>
  </si>
  <si>
    <t>201房地证2012字第034810、201房地证2009字第09112号等</t>
  </si>
  <si>
    <t>渝北区双凤桥街道金航路1号金港国际7幢1-2等</t>
  </si>
  <si>
    <t>张豫喜、韩德伶</t>
  </si>
  <si>
    <t>合川、六盘水盘县、渝北、长寿</t>
  </si>
  <si>
    <r>
      <rPr>
        <sz val="9.75"/>
        <color rgb="FF000000"/>
        <rFont val="Calibri"/>
        <charset val="134"/>
      </rPr>
      <t>光大银行重庆分行</t>
    </r>
    <r>
      <rPr>
        <sz val="9.75"/>
        <color rgb="FF000000"/>
        <rFont val="Calibri"/>
        <charset val="134"/>
      </rPr>
      <t>2018</t>
    </r>
    <r>
      <rPr>
        <sz val="9.75"/>
        <color rgb="FF000000"/>
        <rFont val="Calibri"/>
        <charset val="134"/>
      </rPr>
      <t>年度重庆星圳房地产开发有限公司等</t>
    </r>
    <r>
      <rPr>
        <sz val="9.75"/>
        <color rgb="FF000000"/>
        <rFont val="Calibri"/>
        <charset val="134"/>
      </rPr>
      <t>11</t>
    </r>
    <r>
      <rPr>
        <sz val="9.75"/>
        <color rgb="FF000000"/>
        <rFont val="Calibri"/>
        <charset val="134"/>
      </rPr>
      <t>户资产包</t>
    </r>
  </si>
  <si>
    <t>重庆渝宏公路工程（集团）有限责任公司</t>
  </si>
  <si>
    <t>重庆新丰公路建筑有限公司、自然人刘皓</t>
  </si>
  <si>
    <t>再审</t>
  </si>
  <si>
    <t>暂无</t>
  </si>
  <si>
    <t>一是因债务人处于破产，目前重整计划未通过，故需关注后续结果</t>
  </si>
  <si>
    <t>重难点，考虑与贵州资产合作</t>
  </si>
  <si>
    <t>杜静</t>
  </si>
  <si>
    <t>201房地产2008字第11107号</t>
  </si>
  <si>
    <t>渝北区回兴街道果塘街8号常春藤28幢1-5</t>
  </si>
  <si>
    <t>亮点：
1.抵押物为第三方自然人提供，不受破产影响。
瑕疵：
1.2017年6月法院受理借款人破产重整申请。</t>
  </si>
  <si>
    <t>负一楼至2楼</t>
  </si>
  <si>
    <t>熊万峰</t>
  </si>
  <si>
    <t>206房地证2013字第16722号、206房地证2013字第16728号、206房地证2013字第16747号、206房地证2013字第16753号、206房地证2013字第16762号、206房地证2013字第16765号、206房地证2013字第16770号</t>
  </si>
  <si>
    <t>长寿区凤城街道新市场6号附2号、附3号、附4号、附5号、附6号、附7号、附8号</t>
  </si>
  <si>
    <t>亮点：
1.抵押物为第三方自然人提供，不受破产影响。
瑕疵：
1.2017年6月法院受理借款人破产重整申请。
2、未诉讼。</t>
  </si>
  <si>
    <t>商服用防</t>
  </si>
  <si>
    <t>100元左右</t>
  </si>
  <si>
    <t>206房地证2013字第16697号、206房地证2013字第16706号、206房地证2013字第16710号、206房地证2013字第16714号、206房地证2013字第16717号</t>
  </si>
  <si>
    <t>长寿区凤城街道新市场6号1-2-1；长寿区凤城街道新市场6号1-3-1；长寿区凤城街道新市场6号1-4-1；长寿区凤城街道新市场6号1-5-1；长寿区凤城街道新市场6号1-6-1</t>
  </si>
  <si>
    <t>分零办公用房</t>
  </si>
  <si>
    <t>1.2.3.4.5.6</t>
  </si>
  <si>
    <t>3000元每月</t>
  </si>
  <si>
    <t>重庆鑫业船舶件有限公司</t>
  </si>
  <si>
    <t>刘兴烈、刘孙羽</t>
  </si>
  <si>
    <t>变卖失败，暂无</t>
  </si>
  <si>
    <t>210房地证2011字第002127号</t>
  </si>
  <si>
    <t>大足龙水湖工业园区2-64号（第三分块）</t>
  </si>
  <si>
    <r>
      <rPr>
        <sz val="9.75"/>
        <color rgb="FF000000"/>
        <rFont val="Calibri"/>
        <charset val="134"/>
      </rPr>
      <t>优势：抵押物为住宅用地，容积率为</t>
    </r>
    <r>
      <rPr>
        <sz val="9.75"/>
        <color rgb="FF000000"/>
        <rFont val="Calibri"/>
        <charset val="134"/>
      </rPr>
      <t>3</t>
    </r>
    <r>
      <rPr>
        <sz val="9.75"/>
        <color rgb="FF000000"/>
        <rFont val="Calibri"/>
        <charset val="134"/>
      </rPr>
      <t>；
劣势：抵押物位置偏僻，位于大足工业区，土地价格低，变现能力弱</t>
    </r>
  </si>
  <si>
    <t>商住用地</t>
  </si>
  <si>
    <t>由破产重整转为破产清算，6月3日对破产清算方案进行投票</t>
  </si>
  <si>
    <t>位置差，考虑以新带旧，</t>
  </si>
  <si>
    <t>重庆渝西再生资源回收有限公司</t>
  </si>
  <si>
    <r>
      <rPr>
        <sz val="9.75"/>
        <color rgb="FF000000"/>
        <rFont val="Calibri"/>
        <charset val="134"/>
      </rPr>
      <t>1.</t>
    </r>
    <r>
      <rPr>
        <sz val="9.75"/>
        <color rgb="FF000000"/>
        <rFont val="Calibri"/>
        <charset val="134"/>
      </rPr>
      <t>重庆山湖房地产开发有限公司；</t>
    </r>
    <r>
      <rPr>
        <sz val="9.75"/>
        <color rgb="FF000000"/>
        <rFont val="Calibri"/>
        <charset val="134"/>
      </rPr>
      <t>2.</t>
    </r>
    <r>
      <rPr>
        <sz val="9.75"/>
        <color rgb="FF000000"/>
        <rFont val="Calibri"/>
        <charset val="134"/>
      </rPr>
      <t>杨大江、廖安菊</t>
    </r>
  </si>
  <si>
    <t>变卖资产</t>
  </si>
  <si>
    <t>杨大江、廖安菊</t>
  </si>
  <si>
    <r>
      <rPr>
        <sz val="9.75"/>
        <color rgb="FF000000"/>
        <rFont val="Calibri"/>
        <charset val="134"/>
      </rPr>
      <t>永川区房地证</t>
    </r>
    <r>
      <rPr>
        <sz val="9.75"/>
        <color rgb="FF000000"/>
        <rFont val="Calibri"/>
        <charset val="134"/>
      </rPr>
      <t>2009</t>
    </r>
    <r>
      <rPr>
        <sz val="9.75"/>
        <color rgb="FF000000"/>
        <rFont val="Calibri"/>
        <charset val="134"/>
      </rPr>
      <t>字第</t>
    </r>
    <r>
      <rPr>
        <sz val="9.75"/>
        <color rgb="FF000000"/>
        <rFont val="Calibri"/>
        <charset val="134"/>
      </rPr>
      <t>H93941</t>
    </r>
    <r>
      <rPr>
        <sz val="9.75"/>
        <color rgb="FF000000"/>
        <rFont val="Calibri"/>
        <charset val="134"/>
      </rPr>
      <t>号</t>
    </r>
  </si>
  <si>
    <r>
      <rPr>
        <sz val="9.75"/>
        <color rgb="FF000000"/>
        <rFont val="Calibri"/>
        <charset val="134"/>
      </rPr>
      <t>永川区环北路昌州大道中段</t>
    </r>
    <r>
      <rPr>
        <sz val="9.75"/>
        <color rgb="FF000000"/>
        <rFont val="Calibri"/>
        <charset val="134"/>
      </rPr>
      <t>25</t>
    </r>
    <r>
      <rPr>
        <sz val="9.75"/>
        <color rgb="FF000000"/>
        <rFont val="Calibri"/>
        <charset val="134"/>
      </rPr>
      <t>号</t>
    </r>
  </si>
  <si>
    <t>劣势：地理位置较差，位置找不到</t>
  </si>
  <si>
    <r>
      <rPr>
        <sz val="9.75"/>
        <color rgb="FF000000"/>
        <rFont val="Calibri"/>
        <charset val="134"/>
      </rPr>
      <t>2</t>
    </r>
    <r>
      <rPr>
        <sz val="9.75"/>
        <color rgb="FF000000"/>
        <rFont val="Calibri"/>
        <charset val="134"/>
      </rPr>
      <t>、3</t>
    </r>
  </si>
  <si>
    <t>债务人破产，抵押物开始变卖，土地位置较差，目前为垃圾堆放地，拍卖成交可能性较小</t>
  </si>
  <si>
    <t>刘杰、李东</t>
  </si>
  <si>
    <t>考虑自己持有，自建或合作开发</t>
  </si>
  <si>
    <t>重庆九龙韵新能源发展有限公司</t>
  </si>
  <si>
    <t>朱勇、邱红</t>
  </si>
  <si>
    <t>以物抵债</t>
  </si>
  <si>
    <r>
      <rPr>
        <sz val="9.75"/>
        <color rgb="FF000000"/>
        <rFont val="Calibri"/>
        <charset val="134"/>
      </rPr>
      <t>104</t>
    </r>
    <r>
      <rPr>
        <sz val="9.75"/>
        <color rgb="FF000000"/>
        <rFont val="Calibri"/>
        <charset val="134"/>
      </rPr>
      <t>房地证</t>
    </r>
    <r>
      <rPr>
        <sz val="9.75"/>
        <color rgb="FF000000"/>
        <rFont val="Calibri"/>
        <charset val="134"/>
      </rPr>
      <t>2014</t>
    </r>
    <r>
      <rPr>
        <sz val="9.75"/>
        <color rgb="FF000000"/>
        <rFont val="Calibri"/>
        <charset val="134"/>
      </rPr>
      <t>字第</t>
    </r>
    <r>
      <rPr>
        <sz val="9.75"/>
        <color rgb="FF000000"/>
        <rFont val="Calibri"/>
        <charset val="134"/>
      </rPr>
      <t>00872</t>
    </r>
    <r>
      <rPr>
        <sz val="9.75"/>
        <color rgb="FF000000"/>
        <rFont val="Calibri"/>
        <charset val="134"/>
      </rPr>
      <t>号</t>
    </r>
  </si>
  <si>
    <r>
      <rPr>
        <sz val="9.75"/>
        <color rgb="FF000000"/>
        <rFont val="Calibri"/>
        <charset val="134"/>
      </rPr>
      <t>沙坪坝区小龙坎正街</t>
    </r>
    <r>
      <rPr>
        <sz val="9.75"/>
        <color rgb="FF000000"/>
        <rFont val="Calibri"/>
        <charset val="134"/>
      </rPr>
      <t>290</t>
    </r>
    <r>
      <rPr>
        <sz val="9.75"/>
        <color rgb="FF000000"/>
        <rFont val="Calibri"/>
        <charset val="134"/>
      </rPr>
      <t>号附</t>
    </r>
    <r>
      <rPr>
        <sz val="9.75"/>
        <color rgb="FF000000"/>
        <rFont val="Calibri"/>
        <charset val="134"/>
      </rPr>
      <t>22</t>
    </r>
    <r>
      <rPr>
        <sz val="9.75"/>
        <color rgb="FF000000"/>
        <rFont val="Calibri"/>
        <charset val="134"/>
      </rPr>
      <t>、</t>
    </r>
    <r>
      <rPr>
        <sz val="9.75"/>
        <color rgb="FF000000"/>
        <rFont val="Calibri"/>
        <charset val="134"/>
      </rPr>
      <t>23</t>
    </r>
    <r>
      <rPr>
        <sz val="9.75"/>
        <color rgb="FF000000"/>
        <rFont val="Calibri"/>
        <charset val="134"/>
      </rPr>
      <t>号</t>
    </r>
  </si>
  <si>
    <t>地理位置较好，位于二楼，商业不景气，未出租</t>
  </si>
  <si>
    <t>法院已强裁以物抵债，我司未接受，还在协商中</t>
  </si>
  <si>
    <t>以物抵债，考虑以新带旧</t>
  </si>
  <si>
    <t>重庆美冠汽车销售服务有限公司</t>
  </si>
  <si>
    <t>李波、牟枫、重庆美冠华意汽车销售服务有限公司、重庆法冠汽车销售服务有限公司</t>
  </si>
  <si>
    <t>查封了上汽通用的返利235万元</t>
  </si>
  <si>
    <t>已聘请律师进行风险代理，申请执行拍卖抵押物</t>
  </si>
  <si>
    <t>重庆正里元实业有限公司</t>
  </si>
  <si>
    <t>李正元、重庆正里元园林建设有限公司、重庆正里元科贸有限公司</t>
  </si>
  <si>
    <t>一审</t>
  </si>
  <si>
    <t>未申请执行</t>
  </si>
  <si>
    <t>已诉讼</t>
  </si>
  <si>
    <t>中国银行重庆分行2018年度重庆市渝万建设集团有限公司等4户资产包</t>
  </si>
  <si>
    <t>重庆市渝万建设集团有限公司</t>
  </si>
  <si>
    <t>重难点：正向检察院举报，检察院就破产程序正调查中，考虑与贵州资产合作</t>
  </si>
  <si>
    <t>刘锦云</t>
  </si>
  <si>
    <t>优先债权人将对特定财产的变现价款或在特定财产估价值范围内以60%现金、40%房屋资产分期全额获得清偿。自裁批准重整计划之日起第一年偿付现金部分的35%:第二年偿付现金部分的35%;第三年偿付现金部分的30%;自裁定批准重整计划之日三年内以物抵偿40%债权。</t>
  </si>
  <si>
    <t>房权证301字第032035、032033、032036、032034号</t>
  </si>
  <si>
    <t>王牌路（中天广场）负1层9-13轴S-J</t>
  </si>
  <si>
    <t>该项目已裁定破产重整程序执行完毕，将我司应优先受偿的应收账款分配给普通债权人。应收账款回收难度大，有可能会造成我司实际损失。</t>
  </si>
  <si>
    <t>负1至3层</t>
  </si>
  <si>
    <t>20-30元/平方米</t>
  </si>
  <si>
    <t>破产重整方案变更方案已通过后，我司聘请了静昇律所律师对变更方案和管理人提出异议，我司认为重整方案并未执行完毕，因此向各机构反映情况，目前已向万州区法院、二中院、五中院、检察院提出异议，目前暂未收到各机构的回复。</t>
  </si>
  <si>
    <t>刘一丁</t>
  </si>
  <si>
    <t>重庆锦丽酒店有限公司</t>
  </si>
  <si>
    <t>301房地证2007字第07190、07297、07298、07305号</t>
  </si>
  <si>
    <t>王牌路398号负一层至3层</t>
  </si>
  <si>
    <t>刘永川</t>
  </si>
  <si>
    <t>301房地证2007字08222、08223号等13个证</t>
  </si>
  <si>
    <t>王牌路398号4层至16层</t>
  </si>
  <si>
    <t>酒店</t>
  </si>
  <si>
    <t>4层至16层</t>
  </si>
  <si>
    <t>廖从君</t>
  </si>
  <si>
    <t>重庆万州区锦云房地产开发有限公司</t>
  </si>
  <si>
    <t>301房地证2005字第00251、00252、00254、00255、00235号</t>
  </si>
  <si>
    <t>沙龙路二段589号检察院A栋负1层3、4、6、7、8号</t>
  </si>
  <si>
    <t>临沙龙路负1层</t>
  </si>
  <si>
    <t>—</t>
  </si>
  <si>
    <t>汪晓蕾</t>
  </si>
  <si>
    <t>301房地证2005字第00222、00247等28个证</t>
  </si>
  <si>
    <t>沙龙路589号光明A栋2层</t>
  </si>
  <si>
    <t>平沙龙路2层</t>
  </si>
  <si>
    <t>黄晓平</t>
  </si>
  <si>
    <t>301房地证2007字第05100号</t>
  </si>
  <si>
    <t>沙龙路589号光明A栋1层</t>
  </si>
  <si>
    <t>平沙龙路1层</t>
  </si>
  <si>
    <t>301字第049783-049788号、049790、049791号及301房地证2005字第00226、301房地证2005字第00238号等26个证</t>
  </si>
  <si>
    <t>沙龙路二段589号国贸大世界市场负2层1、3、4、5、8、11、16、19号、光明A栋负2层；清堰街221号检察院B栋1层4号、光明小区B1幢、B2幢、C栋部分</t>
  </si>
  <si>
    <t>负2、1层、1、吊1-3、1-3</t>
  </si>
  <si>
    <t>临沙龙路负2层、1-3层</t>
  </si>
  <si>
    <t>部分出租</t>
  </si>
  <si>
    <t>房权证301字第00016803号等35个证</t>
  </si>
  <si>
    <t>清堰街检察院综合楼B幢吊1层、负1层、1层、C栋吊2、1、2、-2层</t>
  </si>
  <si>
    <t>负1、1-2层</t>
  </si>
  <si>
    <t>1-2层</t>
  </si>
  <si>
    <t>房权证301字第025227号等22个证</t>
  </si>
  <si>
    <t>清堰街光明小区B1幢1层、B2幢1层、C栋吊2、1-4层</t>
  </si>
  <si>
    <t>吊1-2、1-4层</t>
  </si>
  <si>
    <t>1-4层</t>
  </si>
  <si>
    <t>中机西南能源科技有限公司</t>
  </si>
  <si>
    <t>重庆燚璞实业有限公司</t>
  </si>
  <si>
    <t>无抵押物</t>
  </si>
  <si>
    <t>目前已收到破产分配款92万，暂无其他财产分配，我司还有50万成本未冲抵</t>
  </si>
  <si>
    <t>渝中、南岸</t>
  </si>
  <si>
    <t>重庆医药工业有限责任公司</t>
  </si>
  <si>
    <t>重庆上宏物业（集团）有限公司、徐志强</t>
  </si>
  <si>
    <t>106-2009-41863</t>
  </si>
  <si>
    <t>南岸区江南大道24号</t>
  </si>
  <si>
    <t>亮点：位于南岸金信大厦的车库使用情况较好，现场尽调时基本停满，月租450元一个月，临停25元一天，大约可停80个车。                                                   瑕疵：1、位于解放碑赛格尔大厦的商业用房34、35楼现场残旧不堪，不能直接对外招商，11楼目前物管公司在用；2、债务人及抵押人已进入破产重整程序，执行终止 。破产程序一直未推动，推动难度大。</t>
  </si>
  <si>
    <t>车库（用房）</t>
  </si>
  <si>
    <t>负二层</t>
  </si>
  <si>
    <t>与上宏相同</t>
  </si>
  <si>
    <t>101-2009-21267</t>
  </si>
  <si>
    <t>渝中区五四路28号第11层部分、34、35层全层</t>
  </si>
  <si>
    <t>位置较好</t>
  </si>
  <si>
    <t>11、34</t>
  </si>
  <si>
    <t>北碚</t>
  </si>
  <si>
    <t>重庆顺禄建设工程有限公司</t>
  </si>
  <si>
    <t>江勇、江华、江礼禄、孙泽秀</t>
  </si>
  <si>
    <t>孙泽秀</t>
  </si>
  <si>
    <t>107-2006-10021</t>
  </si>
  <si>
    <t>北碚区缙云村代家院</t>
  </si>
  <si>
    <r>
      <rPr>
        <sz val="9.75"/>
        <color rgb="FF000000"/>
        <rFont val="Calibri"/>
        <charset val="134"/>
      </rPr>
      <t>抵押物已变卖失败，抵押物农家乐目前在清理拆除过程中，营收受到较大影响；</t>
    </r>
    <r>
      <rPr>
        <sz val="9.75"/>
        <color rgb="FF000000"/>
        <rFont val="Calibri"/>
        <charset val="134"/>
      </rPr>
      <t>2</t>
    </r>
    <r>
      <rPr>
        <sz val="9.75"/>
        <color rgb="FF000000"/>
        <rFont val="Calibri"/>
        <charset val="134"/>
      </rPr>
      <t>、抵押物车库所在小区共有</t>
    </r>
    <r>
      <rPr>
        <sz val="9.75"/>
        <color rgb="FF000000"/>
        <rFont val="Calibri"/>
        <charset val="134"/>
      </rPr>
      <t>3</t>
    </r>
    <r>
      <rPr>
        <sz val="9.75"/>
        <color rgb="FF000000"/>
        <rFont val="Calibri"/>
        <charset val="134"/>
      </rPr>
      <t>个车库，</t>
    </r>
    <r>
      <rPr>
        <sz val="9.75"/>
        <color rgb="FF000000"/>
        <rFont val="Calibri"/>
        <charset val="134"/>
      </rPr>
      <t>800</t>
    </r>
    <r>
      <rPr>
        <sz val="9.75"/>
        <color rgb="FF000000"/>
        <rFont val="Calibri"/>
        <charset val="134"/>
      </rPr>
      <t>多户人家，地面也可停车，变现较难</t>
    </r>
  </si>
  <si>
    <t>1-4楼</t>
  </si>
  <si>
    <t>抵押物已变卖失败，暂无投资人</t>
  </si>
  <si>
    <t>考虑以新带旧</t>
  </si>
  <si>
    <t>107-2006-10022</t>
  </si>
  <si>
    <t>1-3楼</t>
  </si>
  <si>
    <t>107-2010-28381</t>
  </si>
  <si>
    <t>北碚区月兴村77号2-1</t>
  </si>
  <si>
    <t>2楼</t>
  </si>
  <si>
    <t>江勇</t>
  </si>
  <si>
    <t>107-2012-06931</t>
  </si>
  <si>
    <t>北碚区龙溪路127号4-7-1</t>
  </si>
  <si>
    <t>成套住宅</t>
  </si>
  <si>
    <t>107-2015-11434</t>
  </si>
  <si>
    <t>北碚区龙凤一村120号香洲心城9幢负一层负1号</t>
  </si>
  <si>
    <t>300/月/车位</t>
  </si>
  <si>
    <t>2018年三峡担保包</t>
  </si>
  <si>
    <t>重庆伟豪电子有限公司</t>
  </si>
  <si>
    <t>重庆华日电装品开发有限公司、重庆迈能汽车零部件有限公司、唐甲兵、杨晓渝</t>
  </si>
  <si>
    <t>破产重整</t>
  </si>
  <si>
    <t>重庆华日电装品开发有限公司</t>
  </si>
  <si>
    <t>永川区房地证2012字第H168362号、永川区房地证2012字第H168364号</t>
  </si>
  <si>
    <t>重庆市永川区凤临路8号1号楼2-1号，重庆市永川区凤临路8号1号楼2-2号</t>
  </si>
  <si>
    <t>亮点：周边基础设施完善，交通方便，对面为小区；
瑕疵：办公楼和职工宿舍皆为二楼，有一定处置难度。</t>
  </si>
  <si>
    <t>工业厂房</t>
  </si>
  <si>
    <t>房产办公楼</t>
  </si>
  <si>
    <t>该三户公司为关联公司，且处于破产阶段，建议与债务人、其他债权人、破产管理人共同磋商破产重整方案。</t>
  </si>
  <si>
    <r>
      <rPr>
        <sz val="9.75"/>
        <color rgb="FF000000"/>
        <rFont val="等线"/>
        <charset val="134"/>
        <scheme val="minor"/>
      </rPr>
      <t>破产清算，抵押物共计拍卖1</t>
    </r>
    <r>
      <rPr>
        <sz val="9.75"/>
        <color rgb="FF000000"/>
        <rFont val="Calibri"/>
        <charset val="134"/>
      </rPr>
      <t>300万元左右，已沟通回款1000万元</t>
    </r>
  </si>
  <si>
    <t>九龙坡、永川</t>
  </si>
  <si>
    <t>重庆迈能汽车零部件有限公司</t>
  </si>
  <si>
    <t>、重庆华日电装品开发有限公司、重庆伟豪电子有限公司、唐甲兵、杨晓渝、唐四建</t>
  </si>
  <si>
    <t>重庆伟豪电子有限公司、杨晓渝、重庆华日电装品开发有限公司</t>
  </si>
  <si>
    <t>114房地证2011字第106259号、114房地证2011字第106260号、114房地证2011字第106261号</t>
  </si>
  <si>
    <t>九龙坡区科城路68号6-2号、6-3号、6-5号</t>
  </si>
  <si>
    <t>亮点：位于科城路68号智博中心，周边有红星美凯龙、留学生创业中心、阿里巴巴·科技要素交易市场等，周边环境成熟，交通方便；抵押物出租给瑞琦塑胶管道、赛力盟电机两家公司；</t>
  </si>
  <si>
    <t>分零办公</t>
  </si>
  <si>
    <t>永川区房地证2011字第H139304号</t>
  </si>
  <si>
    <t>重庆市永川区凤临路8号</t>
  </si>
  <si>
    <t>系迈能抵押物的顺位抵押。</t>
  </si>
  <si>
    <t>重庆筑尚商贸有限公司</t>
  </si>
  <si>
    <t>王宏兵、刘灵</t>
  </si>
  <si>
    <t>重庆圣哲商业管理有限公司</t>
  </si>
  <si>
    <t>107房地证2015字第01308号、107房地证2015字第01290号、107房地证2015字第01307号</t>
  </si>
  <si>
    <t>北碚区蔡家岗镇嘉运二路34、36号，38、40号，46、48号</t>
  </si>
  <si>
    <t>亮点：出租率高，人气较旺</t>
  </si>
  <si>
    <t>该笔债权出租租金收益相对较低，建议债权公开转让。</t>
  </si>
  <si>
    <t>考虑法拍或转让，以新带旧</t>
  </si>
  <si>
    <t>107房地证2015字第01311号</t>
  </si>
  <si>
    <t>北碚区蔡家岗镇同泰二路84、86、88号</t>
  </si>
  <si>
    <t>107房地证2015字第01256号</t>
  </si>
  <si>
    <t>北碚区蔡家岗镇嘉运三路7、9、11号</t>
  </si>
  <si>
    <t>重庆富航装饰工程有限公司</t>
  </si>
  <si>
    <t>重庆绅帝富达实业发展（集团）有限公司、重庆富达置地有限公司、重庆陈家坪机电市场有限公司、孙国斌、杨智勇、李琦、谭莉</t>
  </si>
  <si>
    <t>重庆富达置地有限公司</t>
  </si>
  <si>
    <t>114房地证2011字第099575号</t>
  </si>
  <si>
    <t>九龙坡区石桥铺朝田村218号</t>
  </si>
  <si>
    <r>
      <rPr>
        <sz val="9.75"/>
        <color rgb="FF000000"/>
        <rFont val="Calibri"/>
        <charset val="134"/>
      </rPr>
      <t>瑕疵：二顺位抵押，第一顺位抵押权人为哈尔滨银行，二顺位抵押（面积</t>
    </r>
    <r>
      <rPr>
        <sz val="9.75"/>
        <color rgb="FF000000"/>
        <rFont val="Calibri"/>
        <charset val="134"/>
      </rPr>
      <t>10451.04</t>
    </r>
    <r>
      <rPr>
        <sz val="9.75"/>
        <color rgb="FF000000"/>
        <rFont val="Calibri"/>
        <charset val="134"/>
      </rPr>
      <t>）债权金额为</t>
    </r>
    <r>
      <rPr>
        <sz val="9.75"/>
        <color rgb="FF000000"/>
        <rFont val="Calibri"/>
        <charset val="134"/>
      </rPr>
      <t>7358</t>
    </r>
    <r>
      <rPr>
        <sz val="9.75"/>
        <color rgb="FF000000"/>
        <rFont val="Calibri"/>
        <charset val="134"/>
      </rPr>
      <t>万元，剩余价值较低，处置难度大；大证面积为</t>
    </r>
    <r>
      <rPr>
        <sz val="9.75"/>
        <color rgb="FF000000"/>
        <rFont val="Calibri"/>
        <charset val="134"/>
      </rPr>
      <t>19006.43</t>
    </r>
    <r>
      <rPr>
        <sz val="9.75"/>
        <color rgb="FF000000"/>
        <rFont val="Calibri"/>
        <charset val="134"/>
      </rPr>
      <t>㎡（负</t>
    </r>
    <r>
      <rPr>
        <sz val="9.75"/>
        <color rgb="FF000000"/>
        <rFont val="Calibri"/>
        <charset val="134"/>
      </rPr>
      <t>1</t>
    </r>
    <r>
      <rPr>
        <sz val="9.75"/>
        <color rgb="FF000000"/>
        <rFont val="Calibri"/>
        <charset val="134"/>
      </rPr>
      <t>至</t>
    </r>
    <r>
      <rPr>
        <sz val="9.75"/>
        <color rgb="FF000000"/>
        <rFont val="Calibri"/>
        <charset val="134"/>
      </rPr>
      <t>7</t>
    </r>
    <r>
      <rPr>
        <sz val="9.75"/>
        <color rgb="FF000000"/>
        <rFont val="Calibri"/>
        <charset val="134"/>
      </rPr>
      <t>、</t>
    </r>
    <r>
      <rPr>
        <sz val="9.75"/>
        <color rgb="FF000000"/>
        <rFont val="Calibri"/>
        <charset val="134"/>
      </rPr>
      <t>9</t>
    </r>
    <r>
      <rPr>
        <sz val="9.75"/>
        <color rgb="FF000000"/>
        <rFont val="Calibri"/>
        <charset val="134"/>
      </rPr>
      <t>至</t>
    </r>
    <r>
      <rPr>
        <sz val="9.75"/>
        <color rgb="FF000000"/>
        <rFont val="Calibri"/>
        <charset val="134"/>
      </rPr>
      <t>14</t>
    </r>
    <r>
      <rPr>
        <sz val="9.75"/>
        <color rgb="FF000000"/>
        <rFont val="Calibri"/>
        <charset val="134"/>
      </rPr>
      <t>、</t>
    </r>
    <r>
      <rPr>
        <sz val="9.75"/>
        <color rgb="FF000000"/>
        <rFont val="Calibri"/>
        <charset val="134"/>
      </rPr>
      <t>17</t>
    </r>
    <r>
      <rPr>
        <sz val="9.75"/>
        <color rgb="FF000000"/>
        <rFont val="Calibri"/>
        <charset val="134"/>
      </rPr>
      <t>至</t>
    </r>
    <r>
      <rPr>
        <sz val="9.75"/>
        <color rgb="FF000000"/>
        <rFont val="Calibri"/>
        <charset val="134"/>
      </rPr>
      <t>21</t>
    </r>
    <r>
      <rPr>
        <sz val="9.75"/>
        <color rgb="FF000000"/>
        <rFont val="Calibri"/>
        <charset val="134"/>
      </rPr>
      <t>、</t>
    </r>
    <r>
      <rPr>
        <sz val="9.75"/>
        <color rgb="FF000000"/>
        <rFont val="Calibri"/>
        <charset val="134"/>
      </rPr>
      <t>23</t>
    </r>
    <r>
      <rPr>
        <sz val="9.75"/>
        <color rgb="FF000000"/>
        <rFont val="Calibri"/>
        <charset val="134"/>
      </rPr>
      <t>、</t>
    </r>
    <r>
      <rPr>
        <sz val="9.75"/>
        <color rgb="FF000000"/>
        <rFont val="Calibri"/>
        <charset val="134"/>
      </rPr>
      <t>24</t>
    </r>
    <r>
      <rPr>
        <sz val="9.75"/>
        <color rgb="FF000000"/>
        <rFont val="Calibri"/>
        <charset val="134"/>
      </rPr>
      <t>、</t>
    </r>
    <r>
      <rPr>
        <sz val="9.75"/>
        <color rgb="FF000000"/>
        <rFont val="Calibri"/>
        <charset val="134"/>
      </rPr>
      <t>26</t>
    </r>
    <r>
      <rPr>
        <sz val="9.75"/>
        <color rgb="FF000000"/>
        <rFont val="Calibri"/>
        <charset val="134"/>
      </rPr>
      <t>、</t>
    </r>
    <r>
      <rPr>
        <sz val="9.75"/>
        <color rgb="FF000000"/>
        <rFont val="Calibri"/>
        <charset val="134"/>
      </rPr>
      <t>27</t>
    </r>
    <r>
      <rPr>
        <sz val="9.75"/>
        <color rgb="FF000000"/>
        <rFont val="Calibri"/>
        <charset val="134"/>
      </rPr>
      <t>、</t>
    </r>
    <r>
      <rPr>
        <sz val="9.75"/>
        <color rgb="FF000000"/>
        <rFont val="Calibri"/>
        <charset val="134"/>
      </rPr>
      <t>29</t>
    </r>
    <r>
      <rPr>
        <sz val="9.75"/>
        <color rgb="FF000000"/>
        <rFont val="Calibri"/>
        <charset val="134"/>
      </rPr>
      <t>楼），但第</t>
    </r>
    <r>
      <rPr>
        <sz val="9.75"/>
        <color rgb="FF000000"/>
        <rFont val="Calibri"/>
        <charset val="134"/>
      </rPr>
      <t>7</t>
    </r>
    <r>
      <rPr>
        <sz val="9.75"/>
        <color rgb="FF000000"/>
        <rFont val="Calibri"/>
        <charset val="134"/>
      </rPr>
      <t>楼已出售，业主出示单独小证</t>
    </r>
  </si>
  <si>
    <t>大型集中商业</t>
  </si>
  <si>
    <t>1-5，29</t>
  </si>
  <si>
    <t>破产庭于2022年6月破产清算完毕，我司为第二抵押权人，第一抵押权人选择以物抵债，普通债权受偿率为0</t>
  </si>
  <si>
    <t>法拍或以新带旧</t>
  </si>
  <si>
    <t>铜梁</t>
  </si>
  <si>
    <t>重庆胜鼎建筑工程有限公司</t>
  </si>
  <si>
    <t>王宏兵、唐屹坪、唐涌钧、刘灵、陈娅</t>
  </si>
  <si>
    <t>执行评估及执行拍卖机构遴选</t>
  </si>
  <si>
    <t>唐涌钧</t>
  </si>
  <si>
    <t>209房地证2013字第21381号</t>
  </si>
  <si>
    <t>铜梁县巴州镇淮远古韵北街13号</t>
  </si>
  <si>
    <t>亮点：抵押物位于古镇，周边环境较好，附近有小区；
瑕疵：古镇入驻率低，人气没起来。</t>
  </si>
  <si>
    <t>1-4</t>
  </si>
  <si>
    <t>未知</t>
  </si>
  <si>
    <t>抵押物为空置状态，周边人气较低，与债务人联系进行债务重组，同时向投资者进行推介</t>
  </si>
  <si>
    <t>重庆远洋园林有限公司</t>
  </si>
  <si>
    <t>重庆市园区工业融资担保有限公司、贺启容、殷清云</t>
  </si>
  <si>
    <t>重庆浩博实业（集团）有限公司</t>
  </si>
  <si>
    <t>107房地证2013字第18340号</t>
  </si>
  <si>
    <t>北碚区北温泉街道将军路816号附1号至附10号（）</t>
  </si>
  <si>
    <t>出租给地产中介、快递公司、生活超市以及药房，
亮点：周边环境较好，出租率高。
瑕疵：位于北碚新城区，人流量不是很大。</t>
  </si>
  <si>
    <t>建议对抵押物进行司法拍卖，并向投资者进行债权推介</t>
  </si>
  <si>
    <t>107房地证2014字第17631号</t>
  </si>
  <si>
    <t>车位</t>
  </si>
  <si>
    <t>永川、九龙坡</t>
  </si>
  <si>
    <t>重庆家博商贸有限公司</t>
  </si>
  <si>
    <t>重庆金博德建材有限公司、重庆奥韵实业（集团）有限公司、孙成惠、孙成均、岳帅兵、宋利、杨胜平、叶青</t>
  </si>
  <si>
    <t>重庆奥韵实业集团有限公司、重庆鑫奥陶房地产开发有限公司</t>
  </si>
  <si>
    <t>205房地证2014字第10184号、205房地证2014字第10186号、205房地证2014字第10192号、205房地证2014字第10198号</t>
  </si>
  <si>
    <t>重庆市永川区人民大道225号1幢219-19号、219-2号、219-9号、195号（位于1楼）</t>
  </si>
  <si>
    <t>亮点：4套商服用房，位于主干道旁，商场为家居建材城，对面为永川妇幼保健院；
瑕疵：其中195号、9号、2号入口均位于商场内，19号入口位于商场大门背面，位置不是很好，为空置状态</t>
  </si>
  <si>
    <t>抵押物位于永川，投资者反馈一般，建议打包进行债权转让</t>
  </si>
  <si>
    <t>重庆鑫奥陶房地产开发有限公司</t>
  </si>
  <si>
    <t>永川区房地证2009字第H69047号</t>
  </si>
  <si>
    <t>重庆市永川区汇龙大道532号1-31-7</t>
  </si>
  <si>
    <t>31-32</t>
  </si>
  <si>
    <t>永川区房地证2009字第H69050号</t>
  </si>
  <si>
    <t>重庆市永川区汇龙大道532号2-4-6</t>
  </si>
  <si>
    <t>孙成均、孙成惠</t>
  </si>
  <si>
    <t>114房地证2011字第106467号</t>
  </si>
  <si>
    <t>九龙坡区石桥铺朝田村200号绅帝大厦A-6-1号</t>
  </si>
  <si>
    <t>重庆松融实业有限公司</t>
  </si>
  <si>
    <t>重庆市旅游融资担保有限公司、张安军、谭云祥</t>
  </si>
  <si>
    <t>赵正恩</t>
  </si>
  <si>
    <t>201房地证2013字第032990号</t>
  </si>
  <si>
    <t>渝北区回兴街道宝石路91号华府春城会所1-会所、2-会所</t>
  </si>
  <si>
    <t>亮点：小区紧邻机场路，交通方便，会所位于华府春城小区内高处，2层，独立成院，内有游泳池；
瑕疵：小区周边配套一般，会所主要面向小区人群，商业价值不高。</t>
  </si>
  <si>
    <t>抵押物为位于小区内商服用房，位置一般，用途受限，建议进行债权转让</t>
  </si>
  <si>
    <t>邹红卫</t>
  </si>
  <si>
    <t>201房地证2012字第63594号</t>
  </si>
  <si>
    <t>广安武胜</t>
  </si>
  <si>
    <t>重庆市地鑫金属材料回收有限公司</t>
  </si>
  <si>
    <t>广安市中策资源综合利用有限公司、潘海平、宋利华、潘楠</t>
  </si>
  <si>
    <t>潘海平</t>
  </si>
  <si>
    <t>武房权证武胜县字第201201867号、武房权证武胜县字第201201868号</t>
  </si>
  <si>
    <t>四川省武胜县中心镇环江村</t>
  </si>
  <si>
    <t>在现场给厂长电话说土地面积有16亩（10672㎡），但抵押9482.4㎡，有分割，无法确定。</t>
  </si>
  <si>
    <t>办公和生产用房</t>
  </si>
  <si>
    <t>不明</t>
  </si>
  <si>
    <t>抵押物存在长期租赁，建议进行债权转让</t>
  </si>
  <si>
    <t>武胜国用（2012）第1273号</t>
  </si>
  <si>
    <t>工业用地（含在建工程）</t>
  </si>
  <si>
    <t>工业土地</t>
  </si>
  <si>
    <t>建设银行重庆分行2018年度重庆市祥瑞实业集团房地产开发有限公司等7户资产包</t>
  </si>
  <si>
    <t>重庆市祥瑞实业集团房地产开发有限公司</t>
  </si>
  <si>
    <t>孔祥麟</t>
  </si>
  <si>
    <t>301D房地证2014字第00305号</t>
  </si>
  <si>
    <t>万州江南新区五桥街道香炉山社区</t>
  </si>
  <si>
    <t>1、土地面积31732.8平米，土地上规划修建2栋高层及12栋花园洋房，据现场查看，高层的其中1栋主体工程修建至8层，另1栋尚未动工，花园洋房7栋已封顶，3栋接近封顶，2栋尚未动工，但由于资金链短缺及项目存在司法查封情况，目前项目已经停工，且因为二期土地已被多次查封，导致目前地上建筑物无法取得预售许可证进行销售；2、该地块紧邻机场路，到万州五桥机场约10分钟车程；3、目前，万州区政府在统一协调祥瑞地产项目的债权债务事宜，目前尚未得到统一的处理办法，若债权人纷纷通过司法手段处置债务人财产，可能会迫使债务人进行破产清算；4、首封法院为上海市浦东新区人民法院。</t>
  </si>
  <si>
    <t>抵押物存在私售及抵债情况，且整体有分割，现与债务人商谈预重整方案</t>
  </si>
  <si>
    <t>预重整</t>
  </si>
  <si>
    <t>暂未进入重整，目前在准备预重整阶段</t>
  </si>
  <si>
    <t>301D房地证2014字第00306号</t>
  </si>
  <si>
    <t>1、为在建工程抵押，土地使用权面积为34374.3平方米，建筑面积为86279.62平方米（已扣除建行销售的197套），3栋高层，10栋洋房，共计约812套住宅，91套商服用房，停车用房2套；2、该在建工程存在开发商私售情况，粗略估计约350套住宅（一期、二期）；3、一号车库40960.28㎡，二号车库27457.28㎡，室内游泳池近3000平方米未作抵押；4、 借款人存在拖欠的工程款，目前金额不详，重庆繁祥建筑工程有限公司及重庆兄弟建设有限公司两家工程施工方曾签署放弃工程款优先受偿权的承诺书，且三期土地的拍卖款支付繁祥建筑公司工程款6900万元；5、首封法院为梁平人民法院。</t>
  </si>
  <si>
    <t>在建工程（商业）</t>
  </si>
  <si>
    <t>南川</t>
  </si>
  <si>
    <t>重庆市南川区涌韬商贸有限责任公司</t>
  </si>
  <si>
    <t>重庆索坤矿业有限公司、南川水江煤业有限公司、谢勇刚、雷世明、胡勇、重庆卓能达铝业有限公司、高志力、朱进、</t>
  </si>
  <si>
    <t>304房地证2015字第08060号等共计55个房地证</t>
  </si>
  <si>
    <t>南川水江镇</t>
  </si>
  <si>
    <t>亮点：抵押物位于南川区重镇水江镇大龙居委会，离南川城区约30公里，离高速路出口约2公里，为煤炭开采企业水江煤业的办公楼、宿舍、综合用房等工业用房，建筑面积22631.56平方米，对应土地面积70901.06平方米(约106亩），出让性质，场地内“五通一平”，目前水江煤业基本能够正常生产，其工业用房抵押物正常投入使用。周边多为机械制造企业，工业集聚度高；抵押物对应的建筑面积和土地面积数量较大，紧邻井口，是出煤的必经之路和必须的配套设施，可以通过厂房约束煤矿的利用价值进而强力督促企业还款。
瑕疵：1、该批工业厂房围绕煤矿而建，但煤矿属于年产十五万吨级别的小型煤矿，已关停，债务人无和解意向。
2、厂房园区进入的交通要道季度狭窄，大型车辆进出需要人工挑起电线，非常不便。
3、抵押物于2015年更换了产权证，部分抵押物建筑结构未在新产权证中明确记载，该部分抵押物建筑结构按照原评估报告确定。</t>
  </si>
  <si>
    <t>工业厂房及配套</t>
  </si>
  <si>
    <t>工业厂房、厂区内少量工人用住宅</t>
  </si>
  <si>
    <t>一至五层</t>
  </si>
  <si>
    <t>抵押物司法处置难度较大，流拍的可能性较大</t>
  </si>
  <si>
    <t>无</t>
  </si>
  <si>
    <t>重庆金谋实业有限公司</t>
  </si>
  <si>
    <t>田钰川、田素兰</t>
  </si>
  <si>
    <t>是，破产清算，抵押物第二次变卖失败</t>
  </si>
  <si>
    <t>201房地证2014字第003917号</t>
  </si>
  <si>
    <t>渝北区回兴街道宝圣大道 133号天高鸿苑1-4幢裙房负2-1</t>
  </si>
  <si>
    <t>优势：地理位置较好：位于西南政法大学家属院天高鸿苑，临大马路，出租情况较好；劣势：大证，面积较大，受众相对较小</t>
  </si>
  <si>
    <t>中小型商铺(底商)</t>
  </si>
  <si>
    <t>抵押物卖出去一部分，其余部分再推拍卖或以新带旧</t>
  </si>
  <si>
    <t>201房地证2014字第012670号、201房地证2013字第056185号、201房地证2014字第012680号</t>
  </si>
  <si>
    <t>渝北区回兴街道宝圣大道133号天高鸿苑1-4幢裙房1-6</t>
  </si>
  <si>
    <t>中信银行重庆分行2018年度重庆亿森林产品有限公司等10户资产包</t>
  </si>
  <si>
    <t>重庆富腾物资有限公司</t>
  </si>
  <si>
    <t>2018.4.30</t>
  </si>
  <si>
    <t>重庆两江新区融资担保有限公司、陈文相、戴建川、胡照奇、许长庚、周明山</t>
  </si>
  <si>
    <t>该户债权没有抵质押物且几个保证人均无偿债能力，无法进一步推进。</t>
  </si>
  <si>
    <t>李芊、隗昱成</t>
  </si>
  <si>
    <t>江北、南岸</t>
  </si>
  <si>
    <t>重庆市尚鼎建筑工程有限公司</t>
  </si>
  <si>
    <t>重庆美全置业有限公司、吕忠品、周承君、袁源</t>
  </si>
  <si>
    <t>重庆美全置业有限公司</t>
  </si>
  <si>
    <t>103房地证2013字第53897号、103房地证2013字第53893号、抵103房地证2013字第53895号、103房地证2013字第53881号</t>
  </si>
  <si>
    <t>江北区海尔路178号附32号3-15、附32号2单元11层、176号附4号、176号附5号、176号附7号、176号附12号、176号附20号、176号附15号、176号附16号、176号附40号、176号附28号、176号附29号、176号附30号、176附31号、176号附32号</t>
  </si>
  <si>
    <t>优点：
1、该户资产抵押物位置较好，位于江北区区府旁，海尔路主干道上。
2、抵押物品质较好，完工于2014-2015年，平街商铺部分有承租人。
缺点：
1、抵押物中有1932.85平方米办公楼（位于11层）涉及与广安政府重庆办事处的产权问题，处置难度较大，正在诉讼阶段。
2、海尔路商业形态欠佳，人流量不大，租赁情况也一般。</t>
  </si>
  <si>
    <t>3、11等</t>
  </si>
  <si>
    <t>3、11、平内街1层</t>
  </si>
  <si>
    <t>与广安驻渝办关于抵押物的诉讼已开庭，待判决。需要待该判决结果以开始整体的执行程序。</t>
  </si>
  <si>
    <t>与广安驻渝办官司中</t>
  </si>
  <si>
    <t>106房地证2015字第64492号、106房地证2015字第64449号、</t>
  </si>
  <si>
    <t>南岸区桃源路146号附18号（3-1-15）、白鹤路52号附8号（4.5-1-38）、白鹤路52号附9号（4.5-1-39）、南岸区桃源路152号附1号2-51（4.5-2-75）均为1层小商铺</t>
  </si>
  <si>
    <t>优点：“美全世纪城”处于南岸区中心地带，正处美心防盗门厂正对面附近有几个大的小区，同时也有新的小区在建。
缺点：现阶段南岸抵押物商业形态欠佳，招租情况不佳，人流量不大，大多数商铺为空置状态。需要时间等周边人气慢慢起来</t>
  </si>
  <si>
    <t>不详</t>
  </si>
  <si>
    <t>平广场通道1层等</t>
  </si>
  <si>
    <t>上述4203平米二押</t>
  </si>
  <si>
    <t>106房地证2015字第64492号</t>
  </si>
  <si>
    <t>南岸区桃源路152号附1号1-15（4.5-1-43）、附1号1-17（4.5-1-45）、附1号1-3（4.5-1-103）均为1层小商铺</t>
  </si>
  <si>
    <t>平商业广场通道1层等</t>
  </si>
  <si>
    <t>合川</t>
  </si>
  <si>
    <t>中奥联合置业有限公司</t>
  </si>
  <si>
    <t>抵押+保证+质押</t>
  </si>
  <si>
    <t>潘亚文、中奥联合投资有限公司</t>
  </si>
  <si>
    <t>破产清算</t>
  </si>
  <si>
    <t>204房地证2013字第11738号</t>
  </si>
  <si>
    <t>合川区合办处洛阳溪街西侧</t>
  </si>
  <si>
    <t>亮点：1.抵押物所在位置属于合川区中心地带，大环境成熟，交通方便，相关配套设施齐全；
瑕疵：1、在建工程涉及多起诉讼，处置难度大。同时在建工程涉及工程款纠纷。
2、2202平方米的地块因面积较小，周围是老城区矮楼房居民，可能开发价值不大。
3、7000余平的土地为大地块修建后剩余的部分，目前规划指标仅剩余商业、写字楼的修建指标。且根据新的规划要求，可能存在无法按照原剩余方量足量修建的情况</t>
  </si>
  <si>
    <t>二类居住兼商业金融</t>
  </si>
  <si>
    <t>2022年1月已由破产重整转为破产清算，现正有对抵押物土地感兴趣的投资人与我部接洽中。</t>
  </si>
  <si>
    <t>李芊、郭仁杰</t>
  </si>
  <si>
    <t>以物抵债，且与合川区沟通中</t>
  </si>
  <si>
    <t>渝（2016）合川区不动产权第000031007号</t>
  </si>
  <si>
    <t>合川区合阳办双牌坊街北侧A地块</t>
  </si>
  <si>
    <t>204房地证2013字第12784号、12403号、204房地证2014字第05881号、05883号</t>
  </si>
  <si>
    <t>合川区合办处凉亭片区交通街等</t>
  </si>
  <si>
    <t>住宅、商业</t>
  </si>
  <si>
    <t>1-3、6-32</t>
  </si>
  <si>
    <t>刘皓</t>
  </si>
  <si>
    <t>1、据现场查看永川地块仍处在耕作状态，无法确认抵押地块的具体边界。地块上至少尚有5户房屋，仍有人居住。同时，该抵押物作为国有出让土地，因空置超过了五年，可能缴纳土地闲置费、被政府有偿甚至无偿收回的风险。
2、 渝宏公路现在已经进入破产重整阶段，第一次重整方案未通过，目前破产管理人正在准备第二次方案。短期内回收的几率较小。
3、根据破产管理人提供的盘县应收账款名单，我司中信银行的两笔债权按登记时间排第二与第四，无法优先受偿。
4、主要担保人中城建第三工程局集团有限责任公司虽然表示有代偿意愿，但据项目组多次与其沟通，目前中城建三局自身现金流也十分紧张，勉强维持经营，暂时无法代偿。</t>
  </si>
  <si>
    <t>破产重整陷入停滞。由五中院审理的关于工程款质押执行异议之诉一案我司一审败诉，现已向重庆市高级人民法院申请上诉。新丰公路提供的抵押物流拍后变卖失败。</t>
  </si>
  <si>
    <t>破产中，考虑与贵州资产合作</t>
  </si>
  <si>
    <t>中城建第三工程局集团有限责任公司、刘皓</t>
  </si>
  <si>
    <t>重庆新丰公路建设有限公司</t>
  </si>
  <si>
    <t>永川市国用（2004）字第GY00403号</t>
  </si>
  <si>
    <t>永川市双竹镇规划区</t>
  </si>
  <si>
    <t>城镇混合住宅用地</t>
  </si>
  <si>
    <t>重庆卓鼎贸易有限公司</t>
  </si>
  <si>
    <t>该户债权没有抵质押物，暂未申请执行</t>
  </si>
  <si>
    <t>重庆庆兴塑料有限公司</t>
  </si>
  <si>
    <t>罗加芸、石康志</t>
  </si>
  <si>
    <t>刘昌菊</t>
  </si>
  <si>
    <t>204房地证2007字第09685号</t>
  </si>
  <si>
    <r>
      <rPr>
        <sz val="9.75"/>
        <color rgb="FF000000"/>
        <rFont val="Calibri"/>
        <charset val="134"/>
      </rPr>
      <t>重庆市合川区合阳办瑞山西路</t>
    </r>
    <r>
      <rPr>
        <sz val="9.75"/>
        <color rgb="FF000000"/>
        <rFont val="Calibri"/>
        <charset val="134"/>
      </rPr>
      <t>2</t>
    </r>
    <r>
      <rPr>
        <sz val="9.75"/>
        <color rgb="FF000000"/>
        <rFont val="Calibri"/>
        <charset val="134"/>
      </rPr>
      <t>号都市花园</t>
    </r>
    <r>
      <rPr>
        <sz val="9.75"/>
        <color rgb="FF000000"/>
        <rFont val="Calibri"/>
        <charset val="134"/>
      </rPr>
      <t>H</t>
    </r>
    <r>
      <rPr>
        <sz val="9.75"/>
        <color rgb="FF000000"/>
        <rFont val="Calibri"/>
        <charset val="134"/>
      </rPr>
      <t>幢</t>
    </r>
    <r>
      <rPr>
        <sz val="9.75"/>
        <color rgb="FF000000"/>
        <rFont val="Calibri"/>
        <charset val="134"/>
      </rPr>
      <t>1</t>
    </r>
    <r>
      <rPr>
        <sz val="9.75"/>
        <color rgb="FF000000"/>
        <rFont val="Calibri"/>
        <charset val="134"/>
      </rPr>
      <t>层</t>
    </r>
    <r>
      <rPr>
        <sz val="9.75"/>
        <color rgb="FF000000"/>
        <rFont val="Calibri"/>
        <charset val="134"/>
      </rPr>
      <t>6</t>
    </r>
    <r>
      <rPr>
        <sz val="9.75"/>
        <color rgb="FF000000"/>
        <rFont val="Calibri"/>
        <charset val="134"/>
      </rPr>
      <t>、</t>
    </r>
    <r>
      <rPr>
        <sz val="9.75"/>
        <color rgb="FF000000"/>
        <rFont val="Calibri"/>
        <charset val="134"/>
      </rPr>
      <t>7</t>
    </r>
    <r>
      <rPr>
        <sz val="9.75"/>
        <color rgb="FF000000"/>
        <rFont val="Calibri"/>
        <charset val="134"/>
      </rPr>
      <t>、</t>
    </r>
    <r>
      <rPr>
        <sz val="9.75"/>
        <color rgb="FF000000"/>
        <rFont val="Calibri"/>
        <charset val="134"/>
      </rPr>
      <t>9</t>
    </r>
    <r>
      <rPr>
        <sz val="9.75"/>
        <color rgb="FF000000"/>
        <rFont val="Calibri"/>
        <charset val="134"/>
      </rPr>
      <t>号、</t>
    </r>
    <r>
      <rPr>
        <sz val="9.75"/>
        <color rgb="FF000000"/>
        <rFont val="Calibri"/>
        <charset val="134"/>
      </rPr>
      <t>9</t>
    </r>
    <r>
      <rPr>
        <sz val="9.75"/>
        <color rgb="FF000000"/>
        <rFont val="Calibri"/>
        <charset val="134"/>
      </rPr>
      <t>附</t>
    </r>
    <r>
      <rPr>
        <sz val="9.75"/>
        <color rgb="FF000000"/>
        <rFont val="Calibri"/>
        <charset val="134"/>
      </rPr>
      <t>1</t>
    </r>
    <r>
      <rPr>
        <sz val="9.75"/>
        <color rgb="FF000000"/>
        <rFont val="Calibri"/>
        <charset val="134"/>
      </rPr>
      <t>、</t>
    </r>
    <r>
      <rPr>
        <sz val="9.75"/>
        <color rgb="FF000000"/>
        <rFont val="Calibri"/>
        <charset val="134"/>
      </rPr>
      <t>10</t>
    </r>
    <r>
      <rPr>
        <sz val="9.75"/>
        <color rgb="FF000000"/>
        <rFont val="Calibri"/>
        <charset val="134"/>
      </rPr>
      <t>、</t>
    </r>
    <r>
      <rPr>
        <sz val="9.75"/>
        <color rgb="FF000000"/>
        <rFont val="Calibri"/>
        <charset val="134"/>
      </rPr>
      <t>10</t>
    </r>
    <r>
      <rPr>
        <sz val="9.75"/>
        <color rgb="FF000000"/>
        <rFont val="Calibri"/>
        <charset val="134"/>
      </rPr>
      <t>附</t>
    </r>
    <r>
      <rPr>
        <sz val="9.75"/>
        <color rgb="FF000000"/>
        <rFont val="Calibri"/>
        <charset val="134"/>
      </rPr>
      <t>1</t>
    </r>
    <r>
      <rPr>
        <sz val="9.75"/>
        <color rgb="FF000000"/>
        <rFont val="Calibri"/>
        <charset val="134"/>
      </rPr>
      <t>、</t>
    </r>
    <r>
      <rPr>
        <sz val="9.75"/>
        <color rgb="FF000000"/>
        <rFont val="Calibri"/>
        <charset val="134"/>
      </rPr>
      <t>14</t>
    </r>
    <r>
      <rPr>
        <sz val="9.75"/>
        <color rgb="FF000000"/>
        <rFont val="Calibri"/>
        <charset val="134"/>
      </rPr>
      <t>、</t>
    </r>
    <r>
      <rPr>
        <sz val="9.75"/>
        <color rgb="FF000000"/>
        <rFont val="Calibri"/>
        <charset val="134"/>
      </rPr>
      <t>14</t>
    </r>
    <r>
      <rPr>
        <sz val="9.75"/>
        <color rgb="FF000000"/>
        <rFont val="Calibri"/>
        <charset val="134"/>
      </rPr>
      <t>附</t>
    </r>
    <r>
      <rPr>
        <sz val="9.75"/>
        <color rgb="FF000000"/>
        <rFont val="Calibri"/>
        <charset val="134"/>
      </rPr>
      <t>1</t>
    </r>
  </si>
  <si>
    <t>抵押物为位于合川主城合州医院的一层和六层，使用价值较高</t>
  </si>
  <si>
    <t>营业用房</t>
  </si>
  <si>
    <t>第一层</t>
  </si>
  <si>
    <t>是，出租给关联公司作医院使用</t>
  </si>
  <si>
    <t>约60元/㎡.月</t>
  </si>
  <si>
    <t>抵押物已二拍流拍，流拍价656.71万元，鉴于法院对医院无法进行清场，故目前亦无法推动执行，已终本</t>
  </si>
  <si>
    <t>预重整，俊州项目</t>
  </si>
  <si>
    <t>204房地证2008字第05579号</t>
  </si>
  <si>
    <t>重庆市合川区合阳办瑞山西路2号都市花园H幢6层1、2、3、4、5、6、6-1、7、9</t>
  </si>
  <si>
    <t>第六层</t>
  </si>
  <si>
    <t>约40元/㎡.月</t>
  </si>
  <si>
    <t>经开区</t>
  </si>
  <si>
    <t>农业银行2020年恒滨建设等13户资产包</t>
  </si>
  <si>
    <t>重庆市聚丰酒店有限公司</t>
  </si>
  <si>
    <t>抵押+质押+担保</t>
  </si>
  <si>
    <t>重庆聚丰房地产开发（集团）有限公司、重庆聚泽实业有限公司、叶兴全、叶洪炳、叶洪彬</t>
  </si>
  <si>
    <t>已诉</t>
  </si>
  <si>
    <t>胜诉</t>
  </si>
  <si>
    <t>不涉及</t>
  </si>
  <si>
    <t>重庆聚丰房地产开发（集团）有限公司</t>
  </si>
  <si>
    <t>111房地证2006字第10765号</t>
  </si>
  <si>
    <t>重庆经开区环湖路14号聚丰花园1、2栋负一层</t>
  </si>
  <si>
    <t>3213.85（85个）</t>
  </si>
  <si>
    <t>抵押人破产，目前三债会已通过重整方案</t>
  </si>
  <si>
    <t>破产，重整方案</t>
  </si>
  <si>
    <t>南开区</t>
  </si>
  <si>
    <t>111房地证2009字第08938号</t>
  </si>
  <si>
    <t>南岸区南坪环湖路14号聚丰花园1幢2-6号</t>
  </si>
  <si>
    <t>111房地证2009字第08939号</t>
  </si>
  <si>
    <t>南岸区南坪环湖路14号聚丰花园1幢3-6号</t>
  </si>
  <si>
    <t>3层</t>
  </si>
  <si>
    <t>111房地证2009字第08940号</t>
  </si>
  <si>
    <t>经开区环湖路14号2幢2层3号</t>
  </si>
  <si>
    <t>111房地证2009字第16773号</t>
  </si>
  <si>
    <t>经开区环湖路14号2幢3层3号</t>
  </si>
  <si>
    <t>111房地证2009字第07933号</t>
  </si>
  <si>
    <t>重庆经开区环湖路14幢聚丰花园附34号</t>
  </si>
  <si>
    <t>南岸区</t>
  </si>
  <si>
    <t>重庆聚泽实业有限公司</t>
  </si>
  <si>
    <t>抵押+担保</t>
  </si>
  <si>
    <t>重庆聚丰房地产开发（集团）有限公司、叶兴全、叶洪明、叶兴荣</t>
  </si>
  <si>
    <t>106房地证2013字第22012号</t>
  </si>
  <si>
    <t>重庆市南岸区涂山路466号附2号负1层车库</t>
  </si>
  <si>
    <t>1979.09（40个）</t>
  </si>
  <si>
    <t>106房地证2013字第22020号</t>
  </si>
  <si>
    <t>重庆市南岸区涂山路466号附2号负2层车库</t>
  </si>
  <si>
    <t>1914.16（40个）</t>
  </si>
  <si>
    <t>106房地证2013字第22028号</t>
  </si>
  <si>
    <t>重庆市南岸区涂山路466号附2号负3层车库</t>
  </si>
  <si>
    <t>882.7（21个）</t>
  </si>
  <si>
    <t>负3层</t>
  </si>
  <si>
    <t>106房地证2008字第36182号</t>
  </si>
  <si>
    <t>重庆市南岸区海棠新街1号负3层车库1至2号</t>
  </si>
  <si>
    <t>775.13（22个）</t>
  </si>
  <si>
    <t>渝中区</t>
  </si>
  <si>
    <t>101房地证2013字第16935号</t>
  </si>
  <si>
    <t>重庆市渝中区华一路15号1层（平街层）</t>
  </si>
  <si>
    <t>九龙坡区</t>
  </si>
  <si>
    <r>
      <rPr>
        <sz val="9.75"/>
        <color rgb="FF000000"/>
        <rFont val="Calibri"/>
        <charset val="134"/>
      </rPr>
      <t>富滇银行</t>
    </r>
    <r>
      <rPr>
        <sz val="9.75"/>
        <color rgb="FF000000"/>
        <rFont val="Calibri"/>
        <charset val="134"/>
      </rPr>
      <t>2021</t>
    </r>
    <r>
      <rPr>
        <sz val="9.75"/>
        <color rgb="FF000000"/>
        <rFont val="Calibri"/>
        <charset val="134"/>
      </rPr>
      <t>年隆鑫控股等</t>
    </r>
    <r>
      <rPr>
        <sz val="9.75"/>
        <color rgb="FF000000"/>
        <rFont val="Calibri"/>
        <charset val="134"/>
      </rPr>
      <t>5</t>
    </r>
    <r>
      <rPr>
        <sz val="9.75"/>
        <color rgb="FF000000"/>
        <rFont val="Calibri"/>
        <charset val="134"/>
      </rPr>
      <t>户资产包</t>
    </r>
  </si>
  <si>
    <t>隆鑫控股有限公司</t>
  </si>
  <si>
    <t>#REF!</t>
  </si>
  <si>
    <t>保证+质押</t>
  </si>
  <si>
    <t>隆鑫集团有限公司提供连带责任保证担保，并追加涂建华及其配偶承担连带责任保证担保</t>
  </si>
  <si>
    <t>未诉</t>
  </si>
  <si>
    <t>暂未申请执行</t>
  </si>
  <si>
    <t>重整</t>
  </si>
  <si>
    <t>涪陵区</t>
  </si>
  <si>
    <t>重庆市新大兴爱家商业连锁有限公司</t>
  </si>
  <si>
    <t>抵押+保证</t>
  </si>
  <si>
    <t>重庆市新大兴实业（集团）有限公司、重庆市新大兴金色农业开发有限公司、重庆新大兴武陵山农业开发有限公司、蔡陵及新大兴实际控制人彭忠英的连带责任保证担保</t>
  </si>
  <si>
    <r>
      <rPr>
        <sz val="9.75"/>
        <color rgb="FF000000"/>
        <rFont val="Calibri"/>
        <charset val="134"/>
      </rPr>
      <t>已判决</t>
    </r>
    <r>
      <rPr>
        <sz val="9.75"/>
        <color rgb="FF000000"/>
        <rFont val="Calibri"/>
        <charset val="134"/>
      </rPr>
      <t xml:space="preserve"> </t>
    </r>
    <r>
      <rPr>
        <sz val="9.75"/>
        <color rgb="FF000000"/>
        <rFont val="Calibri"/>
        <charset val="134"/>
      </rPr>
      <t>诉请获全部支持</t>
    </r>
  </si>
  <si>
    <t>已经向法院提交执行申请</t>
  </si>
  <si>
    <t>彭忠英</t>
  </si>
  <si>
    <t>303房地证2010字第17174号</t>
  </si>
  <si>
    <t>涪陵区兴华中路37号第负3层1.2号</t>
  </si>
  <si>
    <t>仓储用房</t>
  </si>
  <si>
    <t>已向法院提交变更执行人申请</t>
  </si>
  <si>
    <t>沟通预重整</t>
  </si>
  <si>
    <t>303房地证2011字第06780号</t>
  </si>
  <si>
    <t>涪陵区新华中路37号1幢负1层</t>
  </si>
  <si>
    <t>303房地证2011字06781号</t>
  </si>
  <si>
    <t>涪陵区新华中路37号1幢1-1</t>
  </si>
  <si>
    <t>303房地证2011第字06779号</t>
  </si>
  <si>
    <t>涪陵区新华中路37号1幢1-2</t>
  </si>
  <si>
    <t>303房地证2010字第17173号</t>
  </si>
  <si>
    <t>涪陵区新华中路37号1幢1-3</t>
  </si>
  <si>
    <t>303房地证2007字第03645号</t>
  </si>
  <si>
    <t>涪陵区新华中路37号第2层</t>
  </si>
  <si>
    <t>重庆市新大兴实业（集团）有限公司</t>
  </si>
  <si>
    <t>303房地证2011字第07550号</t>
  </si>
  <si>
    <t>涪陵区兴华中路37号（名仕大厦）1幢第3层</t>
  </si>
  <si>
    <t>303房地证2011字第06778号</t>
  </si>
  <si>
    <t>涪陵区新华中路37号1幢4-5</t>
  </si>
  <si>
    <t>303房地证2009字第10411号</t>
  </si>
  <si>
    <t>涪陵区兴华中路37号第4层</t>
  </si>
  <si>
    <t>303房地证字第1028492号、
涪国用（2004）第2208号</t>
  </si>
  <si>
    <t>涪陵区兴华中路37号1幢4-2</t>
  </si>
  <si>
    <t>303房地证2015字第17863号</t>
  </si>
  <si>
    <t>涪陵区兴华中路39号第二层190至196号</t>
  </si>
  <si>
    <t>303房地证2015字第17870号</t>
  </si>
  <si>
    <t>涪陵区兴华中路39号第二层178至180号、187、188、198号</t>
  </si>
  <si>
    <t>303房地证2015字第17877号</t>
  </si>
  <si>
    <t>涪陵区兴华中路39号第二层175至177、189、197号</t>
  </si>
  <si>
    <t>303房地证2015字第17879号</t>
  </si>
  <si>
    <t>涪陵区兴华中路39号第二层170至174号</t>
  </si>
  <si>
    <t>重庆市新大兴金色农业开发有限公司</t>
  </si>
  <si>
    <t>303房地证2015字第16460号</t>
  </si>
  <si>
    <t>涪陵区涪南路1号附1号（金色佳苑）负1-1（车库），车位设定40平方米/个</t>
  </si>
  <si>
    <t>其他用房</t>
  </si>
  <si>
    <t>渝北区</t>
  </si>
  <si>
    <t>重庆威斯敦现代农业科技发展有限公司</t>
  </si>
  <si>
    <t>重庆商社化工有限公司提供连带责任保证担保</t>
  </si>
  <si>
    <t>保证人商社化工破产，已向其申报债权</t>
  </si>
  <si>
    <t>重庆阿兴记食品股份有限公司</t>
  </si>
  <si>
    <t>重庆市渝北区企业融资担保有限公司提供连带责任保证担保，追加申请人法定代表人刘英及股东重庆阿兴记产业（集团）有限公司的连带责任保证担保。</t>
  </si>
  <si>
    <t>由于债务人破产，抵押物无法执行</t>
  </si>
  <si>
    <t>5月19日已完成一债会，确定债权金额</t>
  </si>
  <si>
    <t>潼南区</t>
  </si>
  <si>
    <t>重庆民福建设工程有限公司</t>
  </si>
  <si>
    <t>重庆民福投资有限公司、重庆民福建设工程有限公司法人代表杨中富及股东奚晓娟、杨欣炙承担连带责任保证担保。</t>
  </si>
  <si>
    <t>潼南县桂林街道办事处金佛东路16号</t>
  </si>
  <si>
    <t>居住用地</t>
  </si>
  <si>
    <t>已经提交变更执行人申请，推动执行</t>
  </si>
  <si>
    <t>与潼南县沟通</t>
  </si>
  <si>
    <r>
      <rPr>
        <sz val="9.75"/>
        <color rgb="FF1F2329"/>
        <rFont val="等线"/>
        <charset val="134"/>
        <scheme val="minor"/>
      </rPr>
      <t>18</t>
    </r>
    <r>
      <rPr>
        <sz val="9.75"/>
        <color rgb="FF1F2329"/>
        <rFont val="Calibri"/>
        <charset val="134"/>
      </rPr>
      <t>年农商行双庆包</t>
    </r>
  </si>
  <si>
    <t>重庆萃昌科贸有限公司</t>
  </si>
  <si>
    <t>重庆华辰物业发展有限公司、林锋、吴育建；周浩宇、周能</t>
  </si>
  <si>
    <t>否，保证人/抵押人破产重整</t>
  </si>
  <si>
    <t>重整方案未通过</t>
  </si>
  <si>
    <t>重庆华辰物业发展有限公司</t>
  </si>
  <si>
    <t>201房地证2014字第040478</t>
  </si>
  <si>
    <t>渝北区双龙湖街道白果路33号附17号华辰财富广场2幢2-1</t>
  </si>
  <si>
    <t>华辰财富广场全部列入破产财产，由华辰公司自营自管，商业氛围差；但地理位置较好，交通便利。</t>
  </si>
  <si>
    <t>平主干道祥和路2层，平广场内部支路1层</t>
  </si>
  <si>
    <t>隔壁约40/平/月</t>
  </si>
  <si>
    <t>华辰财富广场涉及巨额工程款纠纷，目前我司正在联合其他金融机构敦促管理人诉讼。但是在渝北法院受阻，管理人也不作为。重整方案二债会因确认了巨额工程款，故而未通过。</t>
  </si>
  <si>
    <t>华辰</t>
  </si>
  <si>
    <t>201房地证2014字第040482</t>
  </si>
  <si>
    <t>渝北区双龙湖街道白果路33号附17号华辰财富广场2幢2-2</t>
  </si>
  <si>
    <t>201房地证2014字第040465</t>
  </si>
  <si>
    <t>渝北区双龙湖街道白果路33号附17号华辰财富广场2幢3-商业1</t>
  </si>
  <si>
    <t>平主干道祥和路3层，平广场内部支路2层</t>
  </si>
  <si>
    <t>彭水</t>
  </si>
  <si>
    <t>彭水县宏泰汽车维修有限公司</t>
  </si>
  <si>
    <t>何明锋、文海赓、谢琪琛、石敦合、汪敏初、杨勇、汪树林、李凤群、邓军</t>
  </si>
  <si>
    <t>已执行立案抵押物已变卖流拍，目前正在处置保证人名下房产。</t>
  </si>
  <si>
    <t>彭水县琳海房地产开发有限公司</t>
  </si>
  <si>
    <t>彭水县房地证2008字第728号</t>
  </si>
  <si>
    <t>彭水县汉葭镇河堡街36号2#</t>
  </si>
  <si>
    <t>一债权转让。对接投资者磋商债权转让方案；二诉讼清偿。选聘律所进行风险代理，推进司法拍卖处置抵押物</t>
  </si>
  <si>
    <t>正沟通转让</t>
  </si>
  <si>
    <t>彭水县房地证2008字第729号</t>
  </si>
  <si>
    <t>彭水县汉葭镇河堡街36号3#</t>
  </si>
  <si>
    <t>彭水县房地证2011字第3580号</t>
  </si>
  <si>
    <t>彭水县汉葭镇河堡街36号4#</t>
  </si>
  <si>
    <t>彭水县房地证2008字第730号</t>
  </si>
  <si>
    <t>彭水县汉葭镇河堡街36号5#</t>
  </si>
  <si>
    <t>彭水县房地证2008字第731号</t>
  </si>
  <si>
    <t>彭水县汉葭镇河堡街36号10#</t>
  </si>
  <si>
    <t>彭水县房地证2008字第737号</t>
  </si>
  <si>
    <t>彭水县汉葭镇河堡街36号11#</t>
  </si>
  <si>
    <t>彭水县房地证2008字第736号</t>
  </si>
  <si>
    <t>彭水县汉葭镇河堡街36号9#</t>
  </si>
  <si>
    <t>彭水县房地证2008字第735号</t>
  </si>
  <si>
    <t>彭水县汉葭镇河堡街36号8#</t>
  </si>
  <si>
    <t>彭水县房地证2008字第734号</t>
  </si>
  <si>
    <t>彭水县汉葭镇河堡街36号7#</t>
  </si>
  <si>
    <t>彭水县房地证2008字第732号</t>
  </si>
  <si>
    <t>彭水县汉葭镇河堡街36号6#</t>
  </si>
  <si>
    <t>彭水县房地证2008字第733号</t>
  </si>
  <si>
    <t>彭水县汉葭镇河堡社区</t>
  </si>
  <si>
    <t>彭水县房地证2011字第373号</t>
  </si>
  <si>
    <t>彭水县汉葭镇鱼塘社区高家台街22号凌云景苑负1层3号</t>
  </si>
  <si>
    <t>彭水县房地证2011字第374号</t>
  </si>
  <si>
    <t>彭水县汉葭镇鱼塘社区高家台街22号凌云景苑负1层5号</t>
  </si>
  <si>
    <t>彭水县房地证2011字第375号</t>
  </si>
  <si>
    <t>彭水县汉葭镇鱼塘社区高家台街22号凌云景苑负1层4号</t>
  </si>
  <si>
    <t>重庆舟白实业有限公司</t>
  </si>
  <si>
    <t>黔江区城西街道杜家巷59巷</t>
  </si>
  <si>
    <t>到司法执行环节，部分拍卖成交</t>
  </si>
  <si>
    <t>黔江区城东办事处新华东路</t>
  </si>
  <si>
    <r>
      <rPr>
        <sz val="9.75"/>
        <color rgb="FF000000"/>
        <rFont val="Calibri"/>
        <charset val="134"/>
      </rPr>
      <t>中小型商铺</t>
    </r>
  </si>
  <si>
    <t>长寿</t>
  </si>
  <si>
    <t>重庆市库格尔电子有限公司</t>
  </si>
  <si>
    <t>长寿区新市镇新富大道7号门卫</t>
  </si>
  <si>
    <t>2/3出租</t>
  </si>
  <si>
    <t>已经破产清算，对应抵押物已拍卖，因工程优先权之诉，暂未进行分配</t>
  </si>
  <si>
    <t>司法追索</t>
  </si>
  <si>
    <t>长寿区新市镇新富大道7号辅助用房</t>
  </si>
  <si>
    <t>办公</t>
  </si>
  <si>
    <t>长寿区新市镇新富大道7号厂房</t>
  </si>
  <si>
    <t>工业</t>
  </si>
  <si>
    <t>长寿区新市镇新富大道7号倒班楼　</t>
  </si>
  <si>
    <t>集体宿舍</t>
  </si>
  <si>
    <t>宣威</t>
  </si>
  <si>
    <t>宣威市红星美凯龙商业管理有限公司</t>
  </si>
  <si>
    <t>赵守田、段力丹、赵建澔、宣威市新天地房地产开发有限公司</t>
  </si>
  <si>
    <t>宣威市新天地房地产开发有限公司</t>
  </si>
  <si>
    <t>宣房权证市区字第00058077号</t>
  </si>
  <si>
    <t>宣威市文化路立得酒店旁（新天地家居博览中心）1幢101号</t>
  </si>
  <si>
    <t>一债权转让。与当地AMC合作或者国资平台合作推进处置，积极寻找当地投资者实现债权转让；二诉讼清偿，协同与其他债权银行共同推进司法拍卖程序，通过处置抵押物实现清偿</t>
  </si>
  <si>
    <t>宣房权证市区字第00058078号</t>
  </si>
  <si>
    <t>宣威市文化路立得酒店旁（新天地家居博览中心）1幢102号</t>
  </si>
  <si>
    <t>曲靖市麒麟区新天地家居文化有限公司</t>
  </si>
  <si>
    <t>赵守田、黄姝颖</t>
  </si>
  <si>
    <t>宣房权证市区字第00058076号</t>
  </si>
  <si>
    <t>宣威市文化路立得酒店旁（新天地家居博览中心）1幢仓储式商场</t>
  </si>
  <si>
    <t>工商银行2019年华辰物业等4户资产包</t>
  </si>
  <si>
    <t>重庆五矿机械进出口有限公司</t>
  </si>
  <si>
    <t xml:space="preserve">
   19563.68 
 </t>
  </si>
  <si>
    <t>976.72</t>
  </si>
  <si>
    <t>保证+抵押+质押</t>
  </si>
  <si>
    <t>中国华阳投资控股有限公司</t>
  </si>
  <si>
    <t>已获生效判决</t>
  </si>
  <si>
    <t>部分诉讼请求获得支持</t>
  </si>
  <si>
    <t>破产清算致执行终结</t>
  </si>
  <si>
    <t>是，破产清算</t>
  </si>
  <si>
    <t>房权证103字第087418号</t>
  </si>
  <si>
    <t>重庆市江北区建新北路65号13楼</t>
  </si>
  <si>
    <t>为整层，抵押物所在地理位置好，交通便利，在地铁旁，办公楼其他用户多为国企背景，物管较好；但写字楼年份较长，层高较低，配套电梯运力不足等</t>
  </si>
  <si>
    <t>债务人本人使用</t>
  </si>
  <si>
    <t>企业破产清算，资产拍卖中</t>
  </si>
  <si>
    <t>李芊</t>
  </si>
  <si>
    <t>破产清算，抵押物已经拍卖成交，正沟通回款</t>
  </si>
  <si>
    <t>重庆今朝建筑工程有限公司，林锋、吴育建及其配偶傅宗莲</t>
  </si>
  <si>
    <t>已办理强制执行证书</t>
  </si>
  <si>
    <t>二债会重整方案未通过，涉及重大工程款纠纷</t>
  </si>
  <si>
    <t>201房地证2014字第003199号</t>
  </si>
  <si>
    <t>渝北区双龙湖接到桂馥大道1号华辰•财富广场1号楼</t>
  </si>
  <si>
    <t>整个华辰财富广场位于渝北区，为重庆未来发展重点之一。1号楼位置较好，2面临街；写字楼按照公寓产品设计建造，为后续重整方给予便利；3号楼位于广场内部，通达性较差，但租赁情况较好。
缺点在于项目体量较大，且企业进入破产重整，处置周期长，有能力重整的投资人门槛较高，数量有限。</t>
  </si>
  <si>
    <t>1、2、3</t>
  </si>
  <si>
    <t>重整方案纠纷，职工债权纠纷已经由2000万下调至400万。继续就工程款纠纷打官司，或者转让</t>
  </si>
  <si>
    <t>4~13</t>
  </si>
  <si>
    <t>201房地证2014字第003218号</t>
  </si>
  <si>
    <t>渝北区双龙湖接到桂馥大道1号华辰•财富广场3号楼</t>
  </si>
  <si>
    <t>4~9、11、16、17</t>
  </si>
  <si>
    <t>抵押物情况</t>
  </si>
  <si>
    <t>债权本金余额（万元）</t>
  </si>
  <si>
    <t>抵押物具体位置</t>
  </si>
  <si>
    <t>面积（平米）</t>
  </si>
  <si>
    <t>抵押物大类</t>
  </si>
  <si>
    <t>重庆强联发投资集团有限公司</t>
  </si>
  <si>
    <t>郭远强</t>
  </si>
  <si>
    <t>204房地证2011字第06490号</t>
  </si>
  <si>
    <t>合川区工业园区堰口村荣军路旁</t>
  </si>
  <si>
    <t>工业用房</t>
  </si>
  <si>
    <t>204房地证2011字第06491号</t>
  </si>
  <si>
    <t>204房地证2011字第06493号</t>
  </si>
  <si>
    <t>204房地证2011字第06492号</t>
  </si>
  <si>
    <t>204房地证2011字第07321号</t>
  </si>
  <si>
    <t>204房地证2011字第06528号</t>
  </si>
  <si>
    <t>土地使用权</t>
  </si>
  <si>
    <t>重庆桑海生物科技开发有限公司</t>
  </si>
  <si>
    <t>204房地证2007字第11170</t>
  </si>
  <si>
    <t>合川区南办处希尔安大道198号</t>
  </si>
  <si>
    <t>重庆市万州区金穗农资有限公司</t>
  </si>
  <si>
    <t>重庆市万植巨丰生态肥业有限公司、张志华、谭中秀、向东、张梅、张良斌、向毅</t>
  </si>
  <si>
    <t>/</t>
  </si>
  <si>
    <t>重庆福合汽车零部件有限公司</t>
  </si>
  <si>
    <t>重庆港渝融资担保有限公司、刘震、罗静、徐飞、张志君、刘宇仆、刘亚玲</t>
  </si>
  <si>
    <t>重庆正格农业机械有限公司</t>
  </si>
  <si>
    <t>重庆康轩物资有限公司、杨山、孙鸿军、陈湘云</t>
  </si>
  <si>
    <t>重庆盈丰升机械设备有限公司</t>
  </si>
  <si>
    <t>重庆港渝融资担保有限公司、重庆两江新区融资担保有限公司</t>
  </si>
  <si>
    <t>重庆立诚建筑工程设备租赁有限公司</t>
  </si>
  <si>
    <t>陈吉川、陈登柏、田贻君、陈益美</t>
  </si>
  <si>
    <t>重庆康锰贸易有限公司</t>
  </si>
  <si>
    <t>重庆市融易非融资担保股份有限公司、喻长柏、黄霞</t>
  </si>
  <si>
    <t>重庆六味合饮食文化有限公司</t>
  </si>
  <si>
    <t>重庆市融易非融资担保股份有限公司、王天福、林静、周勇、张丽荣</t>
  </si>
  <si>
    <t>重庆市中宝投资（集团）股份有限公司</t>
  </si>
  <si>
    <t>夏浩籍</t>
  </si>
  <si>
    <t>南川区东城街道办事处龙腾大道11号金山丽苑1、2、3、4、5幢裙楼负2-1号、负1-82号车库，面积10,364.33平方米，涉及车位约273个。</t>
  </si>
  <si>
    <t>重庆市涪陵路桥工程有限公司</t>
  </si>
  <si>
    <t>吴方华、吴方林、王建、周绍钢、谢武、重庆市公路工程（集团）股份有限公司</t>
  </si>
  <si>
    <t>重庆世纪傲东模具制造有限责任公司</t>
  </si>
  <si>
    <t>袁岚、张志勇</t>
  </si>
  <si>
    <t>重庆市九龙坡区白市驿镇海龙工业园区内机器设备</t>
  </si>
  <si>
    <t>重庆新力园林景观工程（集团）有限公司</t>
  </si>
  <si>
    <t>陈新力、米世碧</t>
  </si>
  <si>
    <t>陈新力</t>
  </si>
  <si>
    <t>重庆市渝中区民族路166 号第1层C023#</t>
  </si>
  <si>
    <t>重庆市渝中区民族路166号第2层D005 #</t>
  </si>
  <si>
    <t>重庆市红斌建筑劳务有限公司</t>
  </si>
  <si>
    <t>卢明、杨斌</t>
  </si>
  <si>
    <t>重庆辉凡建材有限公司</t>
  </si>
  <si>
    <t>杨斌、杨利娟</t>
  </si>
  <si>
    <t>重庆杰豪农业综合开发有限公司</t>
  </si>
  <si>
    <t>唐君</t>
  </si>
  <si>
    <t>重庆宝亨商贸有限公司</t>
  </si>
  <si>
    <t>杨光蓉、李恩中</t>
  </si>
  <si>
    <t>陈吉川、陈登柏、张丽、重庆盈丰升机械设备有限公司、重庆金架子机电设备有限公司</t>
  </si>
  <si>
    <t>邓正其</t>
  </si>
  <si>
    <t>渝北区双凤桥街道双凤路五巷17号1幢1-4</t>
  </si>
  <si>
    <t>重庆尚鼎建筑劳务有限公司</t>
  </si>
  <si>
    <t>王凌云、王宏兵</t>
  </si>
  <si>
    <t>北碚区蔡家岗镇同泰二路92号</t>
  </si>
  <si>
    <t>北碚区蔡家岗镇嘉运三路93号</t>
  </si>
  <si>
    <t>北碚区蔡家岗镇嘉运三路1、3、5号</t>
  </si>
  <si>
    <t>陕西众鑫联节能新技术开发有限公司</t>
  </si>
  <si>
    <t>西安爱威尔置业有限公司、刘鹃、陈曦</t>
  </si>
  <si>
    <t>郭修竹</t>
  </si>
  <si>
    <t>西安市未央区湖滨路丰源美佳5-201号</t>
  </si>
  <si>
    <t>西安一心医药有限责任公司</t>
  </si>
  <si>
    <t>马辉、吴欣宁、西安宝芝堂医药有限责任公司、陕西泰杰实业有限公司、杜娟</t>
  </si>
  <si>
    <t>杜娟</t>
  </si>
  <si>
    <t>西安市新城区长乐西路398号1幢1单元10204室</t>
  </si>
  <si>
    <t>四川中先物资有限公司</t>
  </si>
  <si>
    <t>成都中润实业有限公司、成都龙兴中润资产管理有限公司、吴国新</t>
  </si>
  <si>
    <t>成都中润实业有限公司</t>
  </si>
  <si>
    <t>成都市新都区新繁镇繁川家具大道南段387-541号3栋1-3层14-18、20、25、26、38号</t>
  </si>
  <si>
    <t>陕西华泽镍钴金属有限公司</t>
  </si>
  <si>
    <t>陕西安美居装饰建材连锁有限公司、成都华泽钴镍材料股份有限公司、陕西星王企业集团有限公司、王应虎、王辉、王涛</t>
  </si>
  <si>
    <t>陕西安美居装饰建材连锁有限公司</t>
  </si>
  <si>
    <t>西安市莲湖区沣惠北路94号</t>
  </si>
  <si>
    <t>陕西明泰工程建设有限责任公司</t>
  </si>
  <si>
    <t>李海兰、刘炳强</t>
  </si>
  <si>
    <t>陕西炳泰矿业有限公司</t>
  </si>
  <si>
    <t>西安市高新区科技七路18号</t>
  </si>
  <si>
    <t>大荔裕达棉业有限公司</t>
  </si>
  <si>
    <t>辛军成</t>
  </si>
  <si>
    <t>陕西金盾纺织有限公司</t>
  </si>
  <si>
    <t>陕西省渭南市大荔县许庄镇</t>
  </si>
  <si>
    <t>大荔县埝桥镇韩壕村</t>
  </si>
  <si>
    <t>重庆市新大兴（实业）集团有限公司、彭忠英、蔡陵</t>
  </si>
  <si>
    <t xml:space="preserve">重庆市新大兴金色农业公司
 </t>
  </si>
  <si>
    <t>重庆市涪陵区涪南路1号（新大兴大厦）负1-1</t>
  </si>
  <si>
    <t>重庆市涪陵区涪南路1号（新大兴大厦）1-1</t>
  </si>
  <si>
    <t>重庆市涪陵区涪南路1号（新大兴大厦）1-2</t>
  </si>
  <si>
    <t>重庆市涪陵区涪南路1号（新大兴大厦）2-1</t>
  </si>
  <si>
    <t>重庆市涪陵区涪南路1号（新大兴大厦）3-1</t>
  </si>
  <si>
    <t>涪陵区涪南路1号（新大兴大厦）4-1</t>
  </si>
  <si>
    <t>涪陵区涪南路1号（新大兴大厦）5-1至5-13</t>
  </si>
  <si>
    <t>涪陵区涪南路1号（新大兴大厦）6-1至6-13</t>
  </si>
  <si>
    <t>涪陵区涪南路1号（新大兴大厦）7-1至7-13</t>
  </si>
  <si>
    <t>涪陵区涪南路1号（新大兴大厦）8-1至8-13</t>
  </si>
  <si>
    <t>涪陵区涪南路1号（新大兴大厦）9-1至9-13</t>
  </si>
  <si>
    <t>涪陵区涪南路1号附2号（副食品批发市场）</t>
  </si>
  <si>
    <t>涪陵区涪南路1号附3号新大兴国际农副产品物流交易中心（蔬菜水果交易中心）</t>
  </si>
  <si>
    <t>涪陵区涪南路1号附4号新大兴国际农副产品物流交易中心（冻库）</t>
  </si>
  <si>
    <t>重庆市新大兴（实业）集团有限公司</t>
  </si>
  <si>
    <t>蔡陵</t>
  </si>
  <si>
    <t>重庆市绍元商贸有限责任公司</t>
  </si>
  <si>
    <t>唐孝荣</t>
  </si>
  <si>
    <t>周祖刚</t>
  </si>
  <si>
    <t>重庆市江北区兴竹路68号人防</t>
  </si>
  <si>
    <t>郭琴</t>
  </si>
  <si>
    <t>重庆都市房屋开发有限公司</t>
  </si>
  <si>
    <t>重庆市江北区竹林村9、10号</t>
  </si>
  <si>
    <t>重庆慧泉房地产开发有限公司</t>
  </si>
  <si>
    <t>祝兴涛</t>
  </si>
  <si>
    <t>重庆市铜梁区巴川街道办事处白龙大道369号</t>
  </si>
  <si>
    <t>黄一平</t>
  </si>
  <si>
    <t>重庆市铜梁区巴川街道办事处白龙大道371号</t>
  </si>
  <si>
    <t>刘斌、祝鹏</t>
  </si>
  <si>
    <t>重庆万桥物资有限公司</t>
  </si>
  <si>
    <t>重庆千鸿房地产开发有限公司、 谢虎、 王岸、 谢敏、</t>
  </si>
  <si>
    <t>武隆县仙女山镇银杏大道61号仙山流云三期C组团附31号</t>
  </si>
  <si>
    <t>武隆县仙女山镇银杏大道61号仙山流云三期C组团附34号</t>
  </si>
  <si>
    <t>重庆镇弘贸易有限公司</t>
  </si>
  <si>
    <t>赵健</t>
  </si>
  <si>
    <t>袁同芳</t>
  </si>
  <si>
    <t>璧山县璧城街道沿河西路北段77号2层3号</t>
  </si>
  <si>
    <t>赵艳</t>
  </si>
  <si>
    <t>重庆市璧山县璧城街道沿河西路北段77号2层1号</t>
  </si>
  <si>
    <t>重庆永达商贸公司</t>
  </si>
  <si>
    <t>抵押+质押</t>
  </si>
  <si>
    <t>沈仁平</t>
  </si>
  <si>
    <t>重庆市渝中区长江一路14-1号附12-2号</t>
  </si>
  <si>
    <t>六盘水三为科贸有限公司</t>
  </si>
  <si>
    <t>姚德勇
 唐连明
 姚俊
 胡荣莉</t>
  </si>
  <si>
    <t>姚德勇</t>
  </si>
  <si>
    <t>姚德勇名下位于钟山区荷泉路28号-103室的房产</t>
  </si>
  <si>
    <t>重庆运群商贸有限公司</t>
  </si>
  <si>
    <t>抵质押+保证</t>
  </si>
  <si>
    <t>严邦明；唐运琴</t>
  </si>
  <si>
    <t>唐运琼</t>
  </si>
  <si>
    <t>重庆市江北区悠哉悠宅小区1号附1号1-1（已拍卖）</t>
  </si>
  <si>
    <t>重庆祥安物流有限公司</t>
  </si>
  <si>
    <t>重庆谷盈科技发展有限责任公司、李敏、李娟、何海兵、重庆新亿融资担保有限公司</t>
  </si>
  <si>
    <t>重庆惠尔顿商贸股份有限公司</t>
  </si>
  <si>
    <t>重庆吉致融资担保有限公司、重庆衡恒商贸有限公司、黄政、韦延、大足唯一食品有限公司、重庆辉钻贸易有限公司、重庆勤发食品有限公司、王淑玉、韦体明</t>
  </si>
  <si>
    <t>重庆市大足区东明工具厂</t>
  </si>
  <si>
    <t>重庆市大足区东明工具厂、重庆市山野电子有限公司、重庆市黄勇机械制造有限公司、黄贤柱、龙运珍、周明才、周光志、梁永平、黄秀勇、黄俊成</t>
  </si>
  <si>
    <t>重庆市大足区显明刀具有限公司</t>
  </si>
  <si>
    <t>邓显明、陈仁国</t>
  </si>
  <si>
    <t>重庆市智摩商贸有限公司</t>
  </si>
  <si>
    <t>重庆新亿融资担保有限公司、李沂奕、钟小兵</t>
  </si>
  <si>
    <t>重庆惠成塑料厂</t>
  </si>
  <si>
    <t>重庆塑料七厂</t>
  </si>
  <si>
    <t>中国重庆三和实业总公司</t>
  </si>
  <si>
    <t>重庆华宝食品饮料有限公司</t>
  </si>
  <si>
    <t>重庆华业贸易公司</t>
  </si>
  <si>
    <t>重庆佳能电气成套有限公司</t>
  </si>
  <si>
    <t>重庆嘉盛实业公司</t>
  </si>
  <si>
    <t>重庆建华建筑机械设备租赁有限公</t>
  </si>
  <si>
    <t>重庆金百意商贸有限公司</t>
  </si>
  <si>
    <t>重庆金岗房地产开发有限公司</t>
  </si>
  <si>
    <t>重庆金属材料股份有限公司资源开发公司</t>
  </si>
  <si>
    <t>重庆金属材料股份有限公司</t>
  </si>
  <si>
    <t>重庆九洲机电科技联合开发公司</t>
  </si>
  <si>
    <t>重庆军广商贸有限公司</t>
  </si>
  <si>
    <t>重庆奎星楼股份有限公司</t>
  </si>
  <si>
    <t>重庆蒙妮卡皮革服装有限公司</t>
  </si>
  <si>
    <t>重庆明华房地产开发公司</t>
  </si>
  <si>
    <t>重庆中保实业(集团)有限公司</t>
  </si>
  <si>
    <t>重庆中园物业发展有限公司</t>
  </si>
  <si>
    <t>重庆铸管厂</t>
  </si>
  <si>
    <t>重庆市康德实业（集团）有限公司</t>
  </si>
  <si>
    <t>重庆一休商贸有限责任公司</t>
  </si>
  <si>
    <t>重庆市渝中区经纬大道333号2幢7-35层</t>
  </si>
  <si>
    <t>重庆市康德臻望房地产开发有限公司</t>
  </si>
  <si>
    <t>重庆市渝中区单巷子88号负4层至负1层</t>
  </si>
  <si>
    <t>重庆鼎盛石油化工有限公司</t>
  </si>
  <si>
    <t>重庆东银控股集团有限公司、罗韶宇、赵洁红</t>
  </si>
  <si>
    <t>重庆东银控股集团有限公司</t>
  </si>
  <si>
    <t>重庆硕润石化有限责任公司</t>
  </si>
  <si>
    <t>重庆鼎盛石油化工有限公司、重庆东银控股集团有限公司、罗韶宇、赵洁红</t>
  </si>
  <si>
    <t>重庆贵拓贸易有限公司</t>
  </si>
  <si>
    <t>重庆东银控股集团有限公司、重庆硕润石化有限责任公司、罗韶宇、赵洁红</t>
  </si>
  <si>
    <t>重庆贵拓贸易有限公司、罗韶宇、赵洁红</t>
  </si>
  <si>
    <t>赵洁红</t>
  </si>
  <si>
    <t>重庆十方力生物科技有限公司</t>
  </si>
  <si>
    <t>7400万对应保证人：重庆怀季商贸有限公司、重庆博润实业有限公司、谢文志、洪珊、古顺、高晓蓉、谢文革、谢明豪、刘俊松；
 2149.13万元对应保证人：酉阳县金斗煤矸石开发有限公司、重庆博润实业有限公司、谢文志、洪珊、张献芳、陈真宇、古顺、高晓蓉、谢文革、谢文武</t>
  </si>
  <si>
    <t>重庆博润实业有限公司</t>
  </si>
  <si>
    <t>酉阳县钟多镇城南社区（原麻厂片区）</t>
  </si>
  <si>
    <t>重庆市酉阳土家族苗族自治县桃花源镇钟南大道1号土家八千项目</t>
  </si>
  <si>
    <t>重庆八千农业发展有限公司</t>
  </si>
  <si>
    <t>重庆博润实业有限公司、周洪全、朱敬勇、谢文革、谢明豪、古顺、高晓蓉</t>
  </si>
  <si>
    <t>315房地证2015字第00651号</t>
  </si>
  <si>
    <t>酉阳县桃花源镇钟南大道1号9幢</t>
  </si>
  <si>
    <t>重庆万物合谐科技有限公司</t>
  </si>
  <si>
    <t>重庆博润实业有限公司、金武、何勇、谢文革、谢明豪、古顺、高晓蓉</t>
  </si>
  <si>
    <t>315房地证2015字第00652号</t>
  </si>
  <si>
    <t>酉阳县桃花源镇钟南大道1号8幢</t>
  </si>
  <si>
    <t>重庆中欧科技开发有限公司</t>
  </si>
  <si>
    <t>重庆华地御豪控股集团有限公司、重庆涪陵华地王朝大酒店有限公司、周平连</t>
  </si>
  <si>
    <t>重庆润泰牧业发展有限公司</t>
  </si>
  <si>
    <t>重庆酷国商贸有限公司、重庆奥皇商贸有限公司连带责任保证担保，并追加钟盛明、张文学、蒋佳志、蒋达彬、何光禄、冉勇提供连带责任保证担保</t>
  </si>
  <si>
    <t>重庆瑞欧工贸有限公司</t>
  </si>
  <si>
    <t>重庆扬子岛餐饮有限责任公司、重庆渝城置业有限责任公司、黄骅、魏小川、彭之翰、张乐勇。</t>
  </si>
  <si>
    <t>重庆渝城置业有限责任公司</t>
  </si>
  <si>
    <t>渝中区邹容路82号至98号商业房产</t>
  </si>
  <si>
    <t>重庆航力吉商贸有限公司</t>
  </si>
  <si>
    <t>重庆华尔赛商贸有限公司、重庆速辉商贸有限公司、樊洪立、李璐</t>
  </si>
  <si>
    <t>秀山县凤凰建材商贸有限公司</t>
  </si>
  <si>
    <t>重庆坤厚农业综合开发有限公司、明大榀、杨再兰、张波</t>
  </si>
  <si>
    <t>重庆畅为商贸有限公司</t>
  </si>
  <si>
    <t xml:space="preserve">
   重庆赛特尔房地产开发有限公司、方志豪、刘孝洪及其配偶张喻洁、代泽洪、宋欣龙、宋应明、刘孝凤
 </t>
  </si>
  <si>
    <t xml:space="preserve"> 刘孝洪 </t>
  </si>
  <si>
    <t>303房地证 2015字第 09011号</t>
  </si>
  <si>
    <t xml:space="preserve"> 涪陵区李渡新区大石庙居委七组（赛特尔商业综合楼）2-12 </t>
  </si>
  <si>
    <t xml:space="preserve"> 涪陵区李渡新区大石庙居委七组（赛特尔商业综合楼）2-16 </t>
  </si>
  <si>
    <t xml:space="preserve"> 涪陵区李渡新区大石庙居委七组（赛特尔商业综合楼）2-17 </t>
  </si>
  <si>
    <t xml:space="preserve"> 涪陵区李渡新区大石庙居委七组（赛特尔商业综合楼）3-2 </t>
  </si>
  <si>
    <t xml:space="preserve"> 涪陵区李渡新区大石庙居委七组（赛特尔商业综合楼）夹层负-1 </t>
  </si>
  <si>
    <t xml:space="preserve"> 宋应明 </t>
  </si>
  <si>
    <t xml:space="preserve"> 涪陵区李渡镇马鞍社区居委五组B区C幢1-3 </t>
  </si>
  <si>
    <t xml:space="preserve"> 刘孝凤 </t>
  </si>
  <si>
    <t xml:space="preserve"> 涪陵区李渡镇马鞍社区居委五组B区C幢1-4 </t>
  </si>
  <si>
    <t xml:space="preserve"> 涪陵区李渡镇马鞍社区居委五组B区C幢1-5 </t>
  </si>
  <si>
    <t xml:space="preserve"> 涪陵区李渡镇马鞍社区居委五组B区C幢1-6 </t>
  </si>
  <si>
    <t xml:space="preserve"> 涪陵区聚龙大道122号（李渡新城天街）地下室负1层商业2-2 </t>
  </si>
  <si>
    <t xml:space="preserve"> 涪陵区聚龙大道122号（李渡新城天街）地下室负1层商业2-6 </t>
  </si>
  <si>
    <t xml:space="preserve"> 涪陵区聚龙大道122号（李渡新城天街）地下室负1层商业2-18 </t>
  </si>
  <si>
    <t xml:space="preserve"> 涪陵区聚龙大道122号（李渡新城天街）地下室负1层商业2-23 </t>
  </si>
  <si>
    <t xml:space="preserve"> 涪陵区聚龙大道122号（李渡新城天街）地下室负1层商业2-28 </t>
  </si>
  <si>
    <t xml:space="preserve"> 涪陵区聚龙大道122号（李渡新城天街）地下室负1层商业2-30 </t>
  </si>
  <si>
    <t xml:space="preserve"> 涪陵区聚龙大道122号（李渡新城天街）地下室负1层商业2-33 </t>
  </si>
  <si>
    <t xml:space="preserve"> 重庆赛特尔房地产开发有限公司 </t>
  </si>
  <si>
    <t xml:space="preserve"> 涪陵区聚龙大道122号附188号（李渡新城天街）C区3-1 </t>
  </si>
  <si>
    <t xml:space="preserve"> 代泽洪、宋欣龙 </t>
  </si>
  <si>
    <t xml:space="preserve"> 涪陵区聚龙大道122号附188号李渡新城天街C区3-4 </t>
  </si>
  <si>
    <t>重庆赛特尔商贸有限公司</t>
  </si>
  <si>
    <t>重庆赛特尔房地产开发有限公司、刘孝洪、夏家林</t>
  </si>
  <si>
    <t xml:space="preserve"> 涪陵区李渡新区大石庙居委七组（赛特尔商业综合楼）1-2 </t>
  </si>
  <si>
    <t xml:space="preserve"> 涪陵区李渡新区大石庙居委七组（赛特尔商业综合楼）1-7 </t>
  </si>
  <si>
    <t xml:space="preserve"> 涪陵区李渡新区大石庙居委七组（赛特尔商业综合楼）2-14 </t>
  </si>
  <si>
    <t xml:space="preserve"> 涪陵区李渡新区大石庙居委七组（赛特尔商业综合楼）负1-2 </t>
  </si>
  <si>
    <t xml:space="preserve"> 涪陵区太乙大道26号附25号赛特尔大厦2-商业2 </t>
  </si>
  <si>
    <t xml:space="preserve"> 涪陵区李渡新区大石庙居委七组（赛特尔商业综合楼）2-2 </t>
  </si>
  <si>
    <t xml:space="preserve"> 涪陵区李渡新区大石庙居委七组（赛特尔商业综合楼）3-1 </t>
  </si>
  <si>
    <t>重庆发能科技有限公司</t>
  </si>
  <si>
    <t>扈极海、扈极孝、廖萍</t>
  </si>
  <si>
    <t>重庆千秋物业发展有限公司</t>
  </si>
  <si>
    <t>沙坪坝区沙坪坝北街88-2-30号商业用房</t>
  </si>
  <si>
    <t>重庆泽胜实业有限公司</t>
  </si>
  <si>
    <t>重庆奥霸实业有限公司、钟世龙</t>
  </si>
  <si>
    <t>涪陵区鹅颈关立交泽胜专业市场家居A区1-1</t>
  </si>
  <si>
    <t>涪陵区鹅颈关立交泽胜专业市场家居A区2-1</t>
  </si>
  <si>
    <t>涪陵区鹅颈关立交泽胜专业市场家居A区3-1</t>
  </si>
  <si>
    <t>涪陵区鹅颈关立交泽胜专业市场家居A区4-1</t>
  </si>
  <si>
    <t>涪陵区鹅颈关立交泽胜专业市场家居A区5-1</t>
  </si>
  <si>
    <t>涪陵区鹅颈关立交泽胜专业市场建材区夹1层1至6号</t>
  </si>
  <si>
    <t>涪陵区鹅颈关立交泽胜专业市场建材区夹1层7号</t>
  </si>
  <si>
    <t>涪陵区鹅颈关立交泽胜专业市场建材区夹2层19号</t>
  </si>
  <si>
    <t>涪陵区鹅颈关立交泽胜专业市场第1层</t>
  </si>
  <si>
    <t>涪陵区鹅颈关立交泽胜专业市场第2层</t>
  </si>
  <si>
    <t>涪陵区鹅颈关立交泽胜专业市场第3层</t>
  </si>
  <si>
    <t>涪陵区鹅颈关立交泽胜专业市场家居B区负1层</t>
  </si>
  <si>
    <t>涪陵区鹅颈关立交泽胜专业市场家居B区负2层</t>
  </si>
  <si>
    <t>涪陵区鹅颈关立交泽胜专业市场家居B区1-1</t>
  </si>
  <si>
    <t>涪陵区鹅颈关立交泽胜专业市场家居B区2-1</t>
  </si>
  <si>
    <t>涪陵区鹅颈关立交泽胜专业市场家居B区3-1</t>
  </si>
  <si>
    <t>涪陵区鹅颈关立交泽胜专业市场家居B区4-1</t>
  </si>
  <si>
    <t>涪陵区鹅颈关立交泽胜专业市场家居B区5-1</t>
  </si>
  <si>
    <t>合计</t>
  </si>
  <si>
    <t>行标签</t>
  </si>
  <si>
    <t>求和项:面积</t>
  </si>
  <si>
    <t>(空白)</t>
  </si>
  <si>
    <t>总计</t>
  </si>
  <si>
    <t>抵押物类型</t>
  </si>
  <si>
    <t>其他（上述4203平米二押）</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</si>
</sst>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Red]\(#,##0.00\)"/>
    <numFmt numFmtId="178" formatCode="_ * #,##0_ ;_ * \-#,##0_ ;_ * &quot;-&quot;??_ ;_ @_ "/>
    <numFmt numFmtId="179" formatCode="0.00_ "/>
    <numFmt numFmtId="180" formatCode="yyyy/mm/dd"/>
    <numFmt numFmtId="181" formatCode="0_ "/>
    <numFmt numFmtId="182" formatCode="0.00_);[Red]\(0.00\)"/>
    <numFmt numFmtId="183" formatCode="_ * #,##0.00_ ;_ * \-#,##0.00_ ;_ * &quot;-&quot;_ ;_ @_ "/>
    <numFmt numFmtId="184" formatCode="0.00;[Red]0.00"/>
    <numFmt numFmtId="185" formatCode="0_);[Red]\(0\)"/>
  </numFmts>
  <fonts count="35">
    <font>
      <sz val="10"/>
      <color theme="1"/>
      <name val="等线"/>
      <charset val="134"/>
      <scheme val="minor"/>
    </font>
    <font>
      <sz val="9.75"/>
      <color rgb="FF000000"/>
      <name val="等线"/>
      <charset val="134"/>
      <scheme val="minor"/>
    </font>
    <font>
      <sz val="9"/>
      <color rgb="FF000000"/>
      <name val="等线"/>
      <charset val="134"/>
      <scheme val="minor"/>
    </font>
    <font>
      <b/>
      <sz val="9"/>
      <color rgb="FF000000"/>
      <name val="等线"/>
      <charset val="134"/>
      <scheme val="minor"/>
    </font>
    <font>
      <b/>
      <sz val="10"/>
      <color theme="1"/>
      <name val="等线"/>
      <charset val="134"/>
      <scheme val="minor"/>
    </font>
    <font>
      <b/>
      <sz val="9.75"/>
      <color rgb="FF000000"/>
      <name val="等线"/>
      <charset val="134"/>
      <scheme val="minor"/>
    </font>
    <font>
      <b/>
      <sz val="12"/>
      <color rgb="FF7891B0"/>
      <name val="等线"/>
      <charset val="134"/>
      <scheme val="minor"/>
    </font>
    <font>
      <b/>
      <sz val="9.75"/>
      <color rgb="FF7891B0"/>
      <name val="等线"/>
      <charset val="134"/>
      <scheme val="minor"/>
    </font>
    <font>
      <sz val="12"/>
      <color rgb="FF7891B0"/>
      <name val="等线"/>
      <charset val="134"/>
      <scheme val="minor"/>
    </font>
    <font>
      <sz val="9.75"/>
      <color rgb="FFFF0000"/>
      <name val="等线"/>
      <charset val="134"/>
      <scheme val="minor"/>
    </font>
    <font>
      <sz val="9.75"/>
      <color rgb="FF1F2329"/>
      <name val="等线"/>
      <charset val="134"/>
      <scheme val="minor"/>
    </font>
    <font>
      <sz val="12"/>
      <color rgb="FF00000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75"/>
      <color rgb="FF000000"/>
      <name val="Calibri"/>
      <charset val="134"/>
    </font>
    <font>
      <b/>
      <sz val="9.75"/>
      <color rgb="FF000000"/>
      <name val="Calibri"/>
      <charset val="134"/>
    </font>
    <font>
      <sz val="9.75"/>
      <color rgb="FF1F2329"/>
      <name val="Calibri"/>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1F2329"/>
      </left>
      <right style="thin">
        <color rgb="FF1F2329"/>
      </right>
      <top style="thin">
        <color rgb="FF1F2329"/>
      </top>
      <bottom style="thin">
        <color rgb="FF1F2329"/>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DEE0E3"/>
      </left>
      <right style="thin">
        <color rgb="FFDEE0E3"/>
      </right>
      <top style="thin">
        <color rgb="FFDEE0E3"/>
      </top>
      <bottom style="thin">
        <color rgb="FFDEE0E3"/>
      </bottom>
      <diagonal/>
    </border>
    <border>
      <left/>
      <right/>
      <top/>
      <bottom style="thin">
        <color rgb="FF000000"/>
      </bottom>
      <diagonal/>
    </border>
    <border>
      <left/>
      <right style="thin">
        <color rgb="FFDEE0E3"/>
      </right>
      <top style="thin">
        <color rgb="FFDEE0E3"/>
      </top>
      <bottom style="thin">
        <color rgb="FFDEE0E3"/>
      </bottom>
      <diagonal/>
    </border>
    <border>
      <left style="thin">
        <color rgb="FFDEE0E3"/>
      </left>
      <right style="thin">
        <color rgb="FFDEE0E3"/>
      </right>
      <top style="thin">
        <color rgb="FFDEE0E3"/>
      </top>
      <bottom/>
      <diagonal/>
    </border>
    <border>
      <left/>
      <right style="thin">
        <color rgb="FFDEE0E3"/>
      </right>
      <top style="thin">
        <color rgb="FFDEE0E3"/>
      </top>
      <bottom/>
      <diagonal/>
    </border>
    <border>
      <left style="thin">
        <color rgb="FF1F2329"/>
      </left>
      <right/>
      <top style="thin">
        <color rgb="FF1F2329"/>
      </top>
      <bottom style="thin">
        <color rgb="FF1F2329"/>
      </bottom>
      <diagonal/>
    </border>
    <border>
      <left/>
      <right style="thin">
        <color rgb="FF000000"/>
      </right>
      <top/>
      <bottom style="thin">
        <color rgb="FFDEE0E3"/>
      </bottom>
      <diagonal/>
    </border>
    <border>
      <left style="thin">
        <color rgb="FFDEE0E3"/>
      </left>
      <right/>
      <top style="thin">
        <color rgb="FFDEE0E3"/>
      </top>
      <bottom style="thin">
        <color rgb="FFDEE0E3"/>
      </bottom>
      <diagonal/>
    </border>
    <border>
      <left style="thin">
        <color rgb="FFDEE0E3"/>
      </left>
      <right/>
      <top/>
      <bottom style="thin">
        <color rgb="FFDEE0E3"/>
      </bottom>
      <diagonal/>
    </border>
    <border>
      <left style="thin">
        <color rgb="FFDEE0E3"/>
      </left>
      <right/>
      <top/>
      <bottom/>
      <diagonal/>
    </border>
    <border>
      <left style="thin">
        <color rgb="FF1F2329"/>
      </left>
      <right style="thin">
        <color rgb="FF1F2329"/>
      </right>
      <top style="thin">
        <color rgb="FF1F2329"/>
      </top>
      <bottom/>
      <diagonal/>
    </border>
    <border>
      <left style="thin">
        <color rgb="FF1F2329"/>
      </left>
      <right style="thin">
        <color rgb="FF000000"/>
      </right>
      <top style="thin">
        <color rgb="FF1F2329"/>
      </top>
      <bottom/>
      <diagonal/>
    </border>
    <border>
      <left style="thin">
        <color rgb="FF1F2329"/>
      </left>
      <right style="thin">
        <color rgb="FF1F2329"/>
      </right>
      <top/>
      <bottom style="thin">
        <color rgb="FF1F2329"/>
      </bottom>
      <diagonal/>
    </border>
    <border>
      <left style="thin">
        <color rgb="FF1F2329"/>
      </left>
      <right style="thin">
        <color rgb="FF000000"/>
      </right>
      <top/>
      <bottom style="thin">
        <color rgb="FF1F2329"/>
      </bottom>
      <diagonal/>
    </border>
    <border>
      <left style="thin">
        <color rgb="FF1F2329"/>
      </left>
      <right style="thin">
        <color rgb="FF1F2329"/>
      </right>
      <top/>
      <bottom/>
      <diagonal/>
    </border>
    <border>
      <left style="thin">
        <color rgb="FF1F2329"/>
      </left>
      <right style="thin">
        <color rgb="FF000000"/>
      </right>
      <top/>
      <bottom/>
      <diagonal/>
    </border>
    <border>
      <left style="thin">
        <color rgb="FF1F2329"/>
      </left>
      <right/>
      <top style="thin">
        <color rgb="FF1F2329"/>
      </top>
      <bottom/>
      <diagonal/>
    </border>
    <border>
      <left style="thin">
        <color rgb="FF000000"/>
      </left>
      <right/>
      <top style="thin">
        <color rgb="FF1F2329"/>
      </top>
      <bottom/>
      <diagonal/>
    </border>
    <border>
      <left style="thin">
        <color rgb="FF000000"/>
      </left>
      <right/>
      <top/>
      <bottom style="thin">
        <color rgb="FF1F232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3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0" applyNumberFormat="0" applyFill="0" applyAlignment="0" applyProtection="0">
      <alignment vertical="center"/>
    </xf>
    <xf numFmtId="0" fontId="19" fillId="0" borderId="40" applyNumberFormat="0" applyFill="0" applyAlignment="0" applyProtection="0">
      <alignment vertical="center"/>
    </xf>
    <xf numFmtId="0" fontId="20" fillId="0" borderId="41" applyNumberFormat="0" applyFill="0" applyAlignment="0" applyProtection="0">
      <alignment vertical="center"/>
    </xf>
    <xf numFmtId="0" fontId="20" fillId="0" borderId="0" applyNumberFormat="0" applyFill="0" applyBorder="0" applyAlignment="0" applyProtection="0">
      <alignment vertical="center"/>
    </xf>
    <xf numFmtId="0" fontId="21" fillId="5" borderId="42" applyNumberFormat="0" applyAlignment="0" applyProtection="0">
      <alignment vertical="center"/>
    </xf>
    <xf numFmtId="0" fontId="22" fillId="6" borderId="43" applyNumberFormat="0" applyAlignment="0" applyProtection="0">
      <alignment vertical="center"/>
    </xf>
    <xf numFmtId="0" fontId="23" fillId="6" borderId="42" applyNumberFormat="0" applyAlignment="0" applyProtection="0">
      <alignment vertical="center"/>
    </xf>
    <xf numFmtId="0" fontId="24" fillId="7" borderId="44" applyNumberFormat="0" applyAlignment="0" applyProtection="0">
      <alignment vertical="center"/>
    </xf>
    <xf numFmtId="0" fontId="25" fillId="0" borderId="45" applyNumberFormat="0" applyFill="0" applyAlignment="0" applyProtection="0">
      <alignment vertical="center"/>
    </xf>
    <xf numFmtId="0" fontId="26" fillId="0" borderId="46"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06">
    <xf numFmtId="0" fontId="0" fillId="0" borderId="0" xfId="0" applyAlignment="1">
      <alignment vertical="center"/>
    </xf>
    <xf numFmtId="176" fontId="1" fillId="0" borderId="0" xfId="0" applyNumberFormat="1" applyFont="1" applyAlignment="1">
      <alignment vertical="center"/>
    </xf>
    <xf numFmtId="176" fontId="1" fillId="0" borderId="0" xfId="0" applyNumberFormat="1" applyFont="1" applyAlignment="1">
      <alignment horizontal="left" vertical="center"/>
    </xf>
    <xf numFmtId="177" fontId="1" fillId="0" borderId="0" xfId="0" applyNumberFormat="1" applyFont="1" applyAlignment="1">
      <alignment vertical="center"/>
    </xf>
    <xf numFmtId="178" fontId="1" fillId="0" borderId="1" xfId="0" applyNumberFormat="1" applyFont="1" applyBorder="1" applyAlignment="1">
      <alignment vertical="center"/>
    </xf>
    <xf numFmtId="179" fontId="2" fillId="0" borderId="2" xfId="0" applyNumberFormat="1" applyFont="1" applyBorder="1" applyAlignment="1">
      <alignment horizontal="left" vertical="center"/>
    </xf>
    <xf numFmtId="180" fontId="2" fillId="0" borderId="2" xfId="0" applyNumberFormat="1" applyFont="1" applyBorder="1" applyAlignment="1">
      <alignment horizontal="right" vertical="center"/>
    </xf>
    <xf numFmtId="179" fontId="2" fillId="0" borderId="2" xfId="0" applyNumberFormat="1" applyFont="1" applyBorder="1" applyAlignment="1">
      <alignment horizontal="center" vertical="center"/>
    </xf>
    <xf numFmtId="179" fontId="3" fillId="0" borderId="2" xfId="0" applyNumberFormat="1" applyFont="1" applyBorder="1" applyAlignment="1">
      <alignment horizontal="center" vertical="center"/>
    </xf>
    <xf numFmtId="181" fontId="2" fillId="0" borderId="3" xfId="0" applyNumberFormat="1" applyFont="1" applyBorder="1" applyAlignment="1">
      <alignment horizontal="left" vertical="center"/>
    </xf>
    <xf numFmtId="180" fontId="2" fillId="0" borderId="3" xfId="0" applyNumberFormat="1" applyFont="1" applyBorder="1" applyAlignment="1">
      <alignment horizontal="right" vertical="center"/>
    </xf>
    <xf numFmtId="181" fontId="2" fillId="0" borderId="3" xfId="0" applyNumberFormat="1" applyFont="1" applyBorder="1" applyAlignment="1">
      <alignment horizontal="center" vertical="center"/>
    </xf>
    <xf numFmtId="181" fontId="2" fillId="0" borderId="3" xfId="0" applyNumberFormat="1" applyFont="1" applyBorder="1" applyAlignment="1">
      <alignment horizontal="right" vertical="center"/>
    </xf>
    <xf numFmtId="181" fontId="2" fillId="0" borderId="3" xfId="0" applyNumberFormat="1" applyFont="1" applyBorder="1" applyAlignment="1">
      <alignment horizontal="left" vertical="center" wrapText="1"/>
    </xf>
    <xf numFmtId="181" fontId="2" fillId="0" borderId="4" xfId="0" applyNumberFormat="1" applyFont="1" applyBorder="1" applyAlignment="1">
      <alignment horizontal="left" vertical="center"/>
    </xf>
    <xf numFmtId="0" fontId="0" fillId="0" borderId="5" xfId="0" applyBorder="1" applyAlignment="1">
      <alignment horizontal="left" vertical="center"/>
    </xf>
    <xf numFmtId="14" fontId="0" fillId="0" borderId="5" xfId="0" applyNumberFormat="1" applyBorder="1" applyAlignment="1">
      <alignment horizontal="center" vertical="center"/>
    </xf>
    <xf numFmtId="181" fontId="2" fillId="0" borderId="5" xfId="0" applyNumberFormat="1"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xf>
    <xf numFmtId="0" fontId="0" fillId="0" borderId="7" xfId="0" applyBorder="1" applyAlignment="1">
      <alignment horizontal="left" vertical="center"/>
    </xf>
    <xf numFmtId="14" fontId="0" fillId="0" borderId="7" xfId="0" applyNumberFormat="1" applyBorder="1" applyAlignment="1">
      <alignment horizontal="center" vertical="center"/>
    </xf>
    <xf numFmtId="181" fontId="2" fillId="0" borderId="7" xfId="0" applyNumberFormat="1" applyFont="1" applyBorder="1" applyAlignment="1">
      <alignment horizontal="center" vertical="center"/>
    </xf>
    <xf numFmtId="0" fontId="0" fillId="0" borderId="7" xfId="0" applyBorder="1" applyAlignment="1">
      <alignment horizontal="center" vertical="center" wrapText="1"/>
    </xf>
    <xf numFmtId="181" fontId="2" fillId="0" borderId="8" xfId="0" applyNumberFormat="1" applyFont="1" applyBorder="1" applyAlignment="1">
      <alignment horizontal="left" vertical="center"/>
    </xf>
    <xf numFmtId="0" fontId="0" fillId="0" borderId="9" xfId="0" applyBorder="1" applyAlignment="1">
      <alignment horizontal="left" vertical="center"/>
    </xf>
    <xf numFmtId="14" fontId="0" fillId="0" borderId="9" xfId="0" applyNumberFormat="1" applyBorder="1" applyAlignment="1">
      <alignment horizontal="center" vertical="center"/>
    </xf>
    <xf numFmtId="181" fontId="2" fillId="0" borderId="9" xfId="0" applyNumberFormat="1" applyFont="1" applyBorder="1" applyAlignment="1">
      <alignment horizontal="center" vertical="center"/>
    </xf>
    <xf numFmtId="0" fontId="0" fillId="0" borderId="9" xfId="0" applyBorder="1" applyAlignment="1">
      <alignment horizontal="center" vertical="center" wrapText="1"/>
    </xf>
    <xf numFmtId="0" fontId="4" fillId="0" borderId="7" xfId="0" applyFont="1" applyBorder="1" applyAlignment="1">
      <alignment vertical="center"/>
    </xf>
    <xf numFmtId="0" fontId="4" fillId="0" borderId="7" xfId="0" applyFont="1" applyBorder="1" applyAlignment="1">
      <alignment vertical="center"/>
    </xf>
    <xf numFmtId="43" fontId="3" fillId="0" borderId="7" xfId="0" applyNumberFormat="1" applyFont="1" applyBorder="1" applyAlignment="1">
      <alignment horizontal="center" vertical="center"/>
    </xf>
    <xf numFmtId="181" fontId="2" fillId="0" borderId="10" xfId="0" applyNumberFormat="1" applyFont="1" applyBorder="1" applyAlignment="1">
      <alignment horizontal="left" vertical="center"/>
    </xf>
    <xf numFmtId="181" fontId="2" fillId="0" borderId="10" xfId="0" applyNumberFormat="1" applyFont="1" applyBorder="1" applyAlignment="1">
      <alignment horizontal="right" vertical="center"/>
    </xf>
    <xf numFmtId="178" fontId="5" fillId="0" borderId="1" xfId="0" applyNumberFormat="1" applyFont="1" applyBorder="1" applyAlignment="1">
      <alignment vertical="center"/>
    </xf>
    <xf numFmtId="179" fontId="5" fillId="0" borderId="11" xfId="0" applyNumberFormat="1" applyFont="1" applyBorder="1" applyAlignment="1">
      <alignment horizontal="left" vertical="center" wrapText="1"/>
    </xf>
    <xf numFmtId="181" fontId="5" fillId="0" borderId="11" xfId="0" applyNumberFormat="1" applyFont="1" applyBorder="1" applyAlignment="1">
      <alignment vertical="center" wrapText="1"/>
    </xf>
    <xf numFmtId="43" fontId="6" fillId="0" borderId="11" xfId="0" applyNumberFormat="1" applyFont="1" applyBorder="1" applyAlignment="1">
      <alignment horizontal="center" vertical="center" wrapText="1"/>
    </xf>
    <xf numFmtId="179" fontId="5" fillId="0" borderId="11" xfId="0" applyNumberFormat="1" applyFont="1" applyBorder="1" applyAlignment="1">
      <alignment horizontal="center" vertical="center" wrapText="1"/>
    </xf>
    <xf numFmtId="180" fontId="5" fillId="0" borderId="4" xfId="0" applyNumberFormat="1" applyFont="1" applyBorder="1" applyAlignment="1">
      <alignment horizontal="center" vertical="center" wrapText="1"/>
    </xf>
    <xf numFmtId="181" fontId="5" fillId="0" borderId="4"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178" fontId="5" fillId="0" borderId="1" xfId="0" applyNumberFormat="1" applyFont="1" applyBorder="1" applyAlignment="1">
      <alignment vertical="center" wrapText="1"/>
    </xf>
    <xf numFmtId="179" fontId="5" fillId="0" borderId="1" xfId="0" applyNumberFormat="1" applyFont="1" applyBorder="1" applyAlignment="1">
      <alignment horizontal="left" vertical="center" wrapText="1"/>
    </xf>
    <xf numFmtId="181" fontId="5" fillId="0" borderId="12" xfId="0" applyNumberFormat="1" applyFont="1" applyBorder="1" applyAlignment="1">
      <alignment horizontal="center" vertical="center" wrapText="1"/>
    </xf>
    <xf numFmtId="43" fontId="7" fillId="0" borderId="12" xfId="0" applyNumberFormat="1" applyFont="1" applyBorder="1" applyAlignment="1">
      <alignment horizontal="center" vertical="center" wrapText="1"/>
    </xf>
    <xf numFmtId="179" fontId="5" fillId="0" borderId="12" xfId="0" applyNumberFormat="1" applyFont="1" applyBorder="1" applyAlignment="1">
      <alignment horizontal="center" vertical="center" wrapText="1"/>
    </xf>
    <xf numFmtId="180" fontId="5" fillId="0" borderId="1" xfId="0" applyNumberFormat="1" applyFont="1" applyBorder="1" applyAlignment="1">
      <alignment horizontal="center" vertical="center" wrapText="1"/>
    </xf>
    <xf numFmtId="182" fontId="5"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xf>
    <xf numFmtId="176" fontId="1" fillId="0" borderId="11" xfId="0" applyNumberFormat="1" applyFont="1" applyBorder="1" applyAlignment="1">
      <alignment horizontal="left" vertical="center" wrapText="1"/>
    </xf>
    <xf numFmtId="176" fontId="1" fillId="2" borderId="1" xfId="0" applyNumberFormat="1"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81" fontId="9" fillId="0" borderId="1" xfId="0" applyNumberFormat="1" applyFont="1" applyBorder="1" applyAlignment="1">
      <alignment horizontal="center" vertical="center" wrapText="1"/>
    </xf>
    <xf numFmtId="180" fontId="1" fillId="0" borderId="3" xfId="0" applyNumberFormat="1" applyFont="1" applyBorder="1" applyAlignment="1">
      <alignment horizontal="center" vertical="center" wrapText="1"/>
    </xf>
    <xf numFmtId="182" fontId="1" fillId="0" borderId="3" xfId="0" applyNumberFormat="1" applyFont="1" applyBorder="1" applyAlignment="1">
      <alignment horizontal="center" vertical="center" wrapText="1"/>
    </xf>
    <xf numFmtId="183" fontId="1" fillId="0" borderId="1" xfId="0" applyNumberFormat="1" applyFont="1" applyBorder="1" applyAlignment="1">
      <alignment horizontal="center" vertical="center" wrapText="1"/>
    </xf>
    <xf numFmtId="180" fontId="1" fillId="0" borderId="13" xfId="0" applyNumberFormat="1" applyFont="1" applyBorder="1" applyAlignment="1">
      <alignment horizontal="center" vertical="center" wrapText="1"/>
    </xf>
    <xf numFmtId="182" fontId="1" fillId="0" borderId="13" xfId="0" applyNumberFormat="1" applyFont="1" applyBorder="1" applyAlignment="1">
      <alignment horizontal="center" vertical="center" wrapText="1"/>
    </xf>
    <xf numFmtId="180" fontId="1" fillId="0" borderId="13" xfId="0" applyNumberFormat="1" applyFont="1" applyBorder="1" applyAlignment="1">
      <alignment vertical="center"/>
    </xf>
    <xf numFmtId="178" fontId="1" fillId="0" borderId="14" xfId="0" applyNumberFormat="1" applyFont="1" applyBorder="1" applyAlignment="1">
      <alignment horizontal="center" vertical="center"/>
    </xf>
    <xf numFmtId="176" fontId="1" fillId="0" borderId="15" xfId="0" applyNumberFormat="1" applyFont="1" applyBorder="1" applyAlignment="1">
      <alignment horizontal="left" vertical="center" wrapText="1"/>
    </xf>
    <xf numFmtId="182" fontId="1" fillId="0" borderId="14" xfId="0" applyNumberFormat="1" applyFont="1" applyBorder="1" applyAlignment="1">
      <alignment horizontal="center" vertical="center" wrapText="1"/>
    </xf>
    <xf numFmtId="183" fontId="1" fillId="0" borderId="14" xfId="0" applyNumberFormat="1" applyFont="1" applyBorder="1" applyAlignment="1">
      <alignment horizontal="center" vertical="center" wrapText="1"/>
    </xf>
    <xf numFmtId="178" fontId="1" fillId="0" borderId="14" xfId="0" applyNumberFormat="1" applyFont="1" applyBorder="1" applyAlignment="1">
      <alignment horizontal="center" vertical="center" wrapText="1"/>
    </xf>
    <xf numFmtId="181" fontId="1" fillId="0" borderId="15" xfId="0" applyNumberFormat="1" applyFont="1" applyBorder="1" applyAlignment="1">
      <alignment horizontal="left" vertical="center" wrapText="1"/>
    </xf>
    <xf numFmtId="181"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43" fontId="8"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82" fontId="1" fillId="0" borderId="1" xfId="0" applyNumberFormat="1" applyFont="1" applyBorder="1" applyAlignment="1">
      <alignment horizontal="center" vertical="center" wrapText="1"/>
    </xf>
    <xf numFmtId="176" fontId="1" fillId="0" borderId="16" xfId="0" applyNumberFormat="1" applyFont="1" applyBorder="1" applyAlignment="1">
      <alignment horizontal="center" vertical="center" wrapText="1"/>
    </xf>
    <xf numFmtId="176" fontId="1" fillId="2" borderId="16" xfId="0" applyNumberFormat="1" applyFont="1" applyFill="1" applyBorder="1" applyAlignment="1">
      <alignment vertical="center" wrapText="1"/>
    </xf>
    <xf numFmtId="43" fontId="8" fillId="2" borderId="16"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80" fontId="1" fillId="3" borderId="3" xfId="0" applyNumberFormat="1" applyFont="1" applyFill="1" applyBorder="1" applyAlignment="1">
      <alignment horizontal="center" vertical="center"/>
    </xf>
    <xf numFmtId="182" fontId="1" fillId="3" borderId="1" xfId="0" applyNumberFormat="1" applyFont="1" applyFill="1" applyBorder="1" applyAlignment="1">
      <alignment horizontal="center" vertical="center"/>
    </xf>
    <xf numFmtId="41" fontId="1" fillId="3" borderId="1" xfId="0" applyNumberFormat="1" applyFont="1" applyFill="1" applyBorder="1" applyAlignment="1">
      <alignment horizontal="center" vertical="center"/>
    </xf>
    <xf numFmtId="180" fontId="1" fillId="0" borderId="3" xfId="0" applyNumberFormat="1" applyFont="1" applyBorder="1" applyAlignment="1">
      <alignment horizontal="center" vertical="center"/>
    </xf>
    <xf numFmtId="182" fontId="1" fillId="0" borderId="1" xfId="0" applyNumberFormat="1" applyFont="1" applyBorder="1" applyAlignment="1">
      <alignment horizontal="center" vertical="center"/>
    </xf>
    <xf numFmtId="41" fontId="1" fillId="0" borderId="1" xfId="0" applyNumberFormat="1" applyFont="1" applyBorder="1" applyAlignment="1">
      <alignment horizontal="center" vertical="center"/>
    </xf>
    <xf numFmtId="178" fontId="1" fillId="0" borderId="12" xfId="0" applyNumberFormat="1" applyFont="1" applyBorder="1" applyAlignment="1">
      <alignment horizontal="center" vertical="center"/>
    </xf>
    <xf numFmtId="176" fontId="1" fillId="0" borderId="17" xfId="0" applyNumberFormat="1" applyFont="1" applyBorder="1" applyAlignment="1">
      <alignment horizontal="left" vertical="center" wrapText="1"/>
    </xf>
    <xf numFmtId="180" fontId="1" fillId="0" borderId="10" xfId="0" applyNumberFormat="1" applyFont="1" applyBorder="1" applyAlignment="1">
      <alignment horizontal="center" vertical="center"/>
    </xf>
    <xf numFmtId="182" fontId="1" fillId="0" borderId="12" xfId="0" applyNumberFormat="1" applyFont="1" applyBorder="1" applyAlignment="1">
      <alignment horizontal="center" vertical="center"/>
    </xf>
    <xf numFmtId="41" fontId="1" fillId="0" borderId="12" xfId="0" applyNumberFormat="1" applyFont="1" applyBorder="1" applyAlignment="1">
      <alignment horizontal="center" vertical="center"/>
    </xf>
    <xf numFmtId="178" fontId="1" fillId="0" borderId="16" xfId="0" applyNumberFormat="1" applyFont="1" applyBorder="1" applyAlignment="1">
      <alignment horizontal="center" vertical="center"/>
    </xf>
    <xf numFmtId="176" fontId="1" fillId="0" borderId="18" xfId="0" applyNumberFormat="1" applyFont="1" applyBorder="1" applyAlignment="1">
      <alignment horizontal="left" vertical="center" wrapText="1"/>
    </xf>
    <xf numFmtId="180" fontId="1" fillId="0" borderId="19" xfId="0" applyNumberFormat="1" applyFont="1" applyBorder="1" applyAlignment="1">
      <alignment horizontal="center" vertical="center"/>
    </xf>
    <xf numFmtId="182" fontId="1" fillId="0" borderId="16" xfId="0" applyNumberFormat="1" applyFont="1" applyBorder="1" applyAlignment="1">
      <alignment horizontal="center" vertical="center"/>
    </xf>
    <xf numFmtId="41" fontId="1" fillId="0" borderId="16" xfId="0" applyNumberFormat="1" applyFont="1" applyBorder="1" applyAlignment="1">
      <alignment horizontal="center" vertical="center"/>
    </xf>
    <xf numFmtId="180" fontId="1" fillId="0" borderId="13" xfId="0" applyNumberFormat="1" applyFont="1" applyBorder="1" applyAlignment="1">
      <alignment horizontal="center" vertical="center"/>
    </xf>
    <xf numFmtId="182" fontId="1" fillId="0" borderId="14" xfId="0" applyNumberFormat="1" applyFont="1" applyBorder="1" applyAlignment="1">
      <alignment horizontal="center" vertical="center"/>
    </xf>
    <xf numFmtId="41" fontId="1" fillId="0" borderId="14" xfId="0" applyNumberFormat="1" applyFont="1" applyBorder="1" applyAlignment="1">
      <alignment horizontal="center" vertical="center"/>
    </xf>
    <xf numFmtId="176" fontId="1" fillId="2" borderId="14" xfId="0" applyNumberFormat="1" applyFont="1" applyFill="1" applyBorder="1" applyAlignment="1">
      <alignment vertical="center" wrapText="1"/>
    </xf>
    <xf numFmtId="43" fontId="8" fillId="2" borderId="14" xfId="0" applyNumberFormat="1" applyFont="1" applyFill="1" applyBorder="1" applyAlignment="1">
      <alignment horizontal="center" vertical="center" wrapText="1"/>
    </xf>
    <xf numFmtId="178" fontId="1" fillId="0" borderId="12"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80" fontId="1" fillId="0" borderId="10" xfId="0" applyNumberFormat="1" applyFont="1" applyBorder="1" applyAlignment="1">
      <alignment horizontal="center" vertical="center" wrapText="1"/>
    </xf>
    <xf numFmtId="182" fontId="1" fillId="0" borderId="12" xfId="0" applyNumberFormat="1" applyFont="1" applyBorder="1" applyAlignment="1">
      <alignment horizontal="center" vertical="center" wrapText="1"/>
    </xf>
    <xf numFmtId="41" fontId="1" fillId="0" borderId="12" xfId="0" applyNumberFormat="1" applyFont="1" applyBorder="1" applyAlignment="1">
      <alignment horizontal="center" vertical="center" wrapText="1"/>
    </xf>
    <xf numFmtId="178" fontId="1" fillId="0" borderId="16" xfId="0" applyNumberFormat="1" applyFont="1" applyBorder="1" applyAlignment="1">
      <alignment horizontal="center" vertical="center" wrapText="1"/>
    </xf>
    <xf numFmtId="180" fontId="1" fillId="0" borderId="19" xfId="0" applyNumberFormat="1" applyFont="1" applyBorder="1" applyAlignment="1">
      <alignment horizontal="center" vertical="center" wrapText="1"/>
    </xf>
    <xf numFmtId="182" fontId="1" fillId="0" borderId="16" xfId="0" applyNumberFormat="1" applyFont="1" applyBorder="1" applyAlignment="1">
      <alignment horizontal="center" vertical="center" wrapText="1"/>
    </xf>
    <xf numFmtId="41" fontId="1" fillId="0" borderId="16" xfId="0" applyNumberFormat="1" applyFont="1" applyBorder="1" applyAlignment="1">
      <alignment horizontal="center" vertical="center" wrapText="1"/>
    </xf>
    <xf numFmtId="41" fontId="1" fillId="0" borderId="14" xfId="0" applyNumberFormat="1" applyFont="1" applyBorder="1" applyAlignment="1">
      <alignment horizontal="center" vertical="center" wrapText="1"/>
    </xf>
    <xf numFmtId="182" fontId="1" fillId="2" borderId="1" xfId="0" applyNumberFormat="1" applyFont="1" applyFill="1" applyBorder="1" applyAlignment="1">
      <alignment horizontal="center" vertical="center" wrapText="1"/>
    </xf>
    <xf numFmtId="41" fontId="1" fillId="2" borderId="1" xfId="0" applyNumberFormat="1" applyFont="1" applyFill="1" applyBorder="1" applyAlignment="1">
      <alignment horizontal="center" vertical="center" wrapText="1"/>
    </xf>
    <xf numFmtId="182" fontId="1" fillId="2" borderId="12" xfId="0" applyNumberFormat="1" applyFont="1" applyFill="1" applyBorder="1" applyAlignment="1">
      <alignment horizontal="center" vertical="center" wrapText="1"/>
    </xf>
    <xf numFmtId="41" fontId="1" fillId="2" borderId="12" xfId="0" applyNumberFormat="1" applyFont="1" applyFill="1" applyBorder="1" applyAlignment="1">
      <alignment horizontal="center" vertical="center" wrapText="1"/>
    </xf>
    <xf numFmtId="182" fontId="1" fillId="2" borderId="16" xfId="0" applyNumberFormat="1" applyFont="1" applyFill="1" applyBorder="1" applyAlignment="1">
      <alignment horizontal="center" vertical="center" wrapText="1"/>
    </xf>
    <xf numFmtId="41" fontId="1" fillId="2" borderId="16" xfId="0" applyNumberFormat="1" applyFont="1" applyFill="1" applyBorder="1" applyAlignment="1">
      <alignment horizontal="center" vertical="center" wrapText="1"/>
    </xf>
    <xf numFmtId="182" fontId="1" fillId="2" borderId="14" xfId="0" applyNumberFormat="1" applyFont="1" applyFill="1" applyBorder="1" applyAlignment="1">
      <alignment horizontal="center" vertical="center" wrapText="1"/>
    </xf>
    <xf numFmtId="41" fontId="1" fillId="2" borderId="14" xfId="0" applyNumberFormat="1" applyFont="1" applyFill="1" applyBorder="1" applyAlignment="1">
      <alignment horizontal="center" vertical="center" wrapText="1"/>
    </xf>
    <xf numFmtId="41" fontId="1" fillId="0" borderId="1"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181" fontId="1" fillId="0" borderId="14"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176" fontId="1" fillId="0" borderId="14" xfId="0" applyNumberFormat="1" applyFont="1" applyBorder="1" applyAlignment="1">
      <alignment horizontal="center" vertical="center" wrapText="1"/>
    </xf>
    <xf numFmtId="3"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xf>
    <xf numFmtId="182" fontId="1" fillId="3"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3" fontId="1" fillId="0" borderId="12" xfId="0" applyNumberFormat="1" applyFont="1" applyBorder="1" applyAlignment="1">
      <alignment horizontal="center" vertical="center" wrapText="1"/>
    </xf>
    <xf numFmtId="3" fontId="1" fillId="0" borderId="12" xfId="0" applyNumberFormat="1" applyFont="1" applyBorder="1" applyAlignment="1">
      <alignment horizontal="center" vertical="center"/>
    </xf>
    <xf numFmtId="181" fontId="1" fillId="0" borderId="12"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1" fillId="0" borderId="16" xfId="0" applyNumberFormat="1" applyFont="1" applyBorder="1" applyAlignment="1">
      <alignment horizontal="center" vertical="center"/>
    </xf>
    <xf numFmtId="181" fontId="1" fillId="0" borderId="16" xfId="0" applyNumberFormat="1" applyFont="1" applyBorder="1" applyAlignment="1">
      <alignment horizontal="center" vertical="center" wrapText="1"/>
    </xf>
    <xf numFmtId="3" fontId="1" fillId="0" borderId="14" xfId="0" applyNumberFormat="1" applyFont="1" applyBorder="1" applyAlignment="1">
      <alignment horizontal="center" vertical="center"/>
    </xf>
    <xf numFmtId="184" fontId="1" fillId="0" borderId="1" xfId="0" applyNumberFormat="1" applyFont="1" applyBorder="1" applyAlignment="1">
      <alignment horizontal="center" vertical="center" wrapText="1"/>
    </xf>
    <xf numFmtId="184" fontId="1" fillId="0" borderId="12"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84" fontId="1" fillId="0" borderId="16"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179" fontId="1" fillId="0" borderId="1" xfId="0" applyNumberFormat="1" applyFont="1" applyBorder="1" applyAlignment="1">
      <alignment horizontal="center" vertical="center" wrapText="1"/>
    </xf>
    <xf numFmtId="179" fontId="1" fillId="0" borderId="12" xfId="0" applyNumberFormat="1" applyFont="1" applyBorder="1" applyAlignment="1">
      <alignment horizontal="center" vertical="center" wrapText="1"/>
    </xf>
    <xf numFmtId="3" fontId="1" fillId="2" borderId="12" xfId="0" applyNumberFormat="1" applyFont="1" applyFill="1" applyBorder="1" applyAlignment="1">
      <alignment horizontal="center" vertical="center" wrapText="1"/>
    </xf>
    <xf numFmtId="179" fontId="1" fillId="0" borderId="16" xfId="0" applyNumberFormat="1" applyFont="1" applyBorder="1" applyAlignment="1">
      <alignment horizontal="center" vertical="center" wrapText="1"/>
    </xf>
    <xf numFmtId="3" fontId="1" fillId="2" borderId="16"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179" fontId="1" fillId="0" borderId="14"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179" fontId="5" fillId="0" borderId="1" xfId="0" applyNumberFormat="1" applyFont="1" applyBorder="1" applyAlignment="1">
      <alignment vertical="center" wrapText="1"/>
    </xf>
    <xf numFmtId="176" fontId="1" fillId="0" borderId="3" xfId="0" applyNumberFormat="1" applyFont="1" applyBorder="1" applyAlignment="1">
      <alignment horizontal="center" vertical="center" wrapText="1"/>
    </xf>
    <xf numFmtId="176" fontId="1" fillId="0" borderId="3" xfId="0" applyNumberFormat="1" applyFont="1" applyBorder="1" applyAlignment="1">
      <alignment horizontal="left" vertical="center" wrapText="1"/>
    </xf>
    <xf numFmtId="176" fontId="1" fillId="0" borderId="20" xfId="0" applyNumberFormat="1" applyFont="1" applyBorder="1" applyAlignment="1">
      <alignment vertical="center"/>
    </xf>
    <xf numFmtId="176" fontId="1" fillId="0" borderId="13" xfId="0" applyNumberFormat="1" applyFont="1" applyBorder="1" applyAlignment="1">
      <alignment horizontal="center" vertical="center" wrapText="1"/>
    </xf>
    <xf numFmtId="176" fontId="1" fillId="0" borderId="13" xfId="0" applyNumberFormat="1" applyFont="1" applyBorder="1" applyAlignment="1">
      <alignment horizontal="left" vertical="center" wrapText="1"/>
    </xf>
    <xf numFmtId="176" fontId="1" fillId="0" borderId="3" xfId="0" applyNumberFormat="1" applyFont="1" applyBorder="1" applyAlignment="1">
      <alignment horizontal="left" vertical="center"/>
    </xf>
    <xf numFmtId="182" fontId="1" fillId="0" borderId="13" xfId="0" applyNumberFormat="1" applyFont="1" applyBorder="1" applyAlignment="1">
      <alignment horizontal="center" vertical="center"/>
    </xf>
    <xf numFmtId="176" fontId="1" fillId="0" borderId="13" xfId="0" applyNumberFormat="1" applyFont="1" applyBorder="1" applyAlignment="1">
      <alignment horizontal="left" vertical="center"/>
    </xf>
    <xf numFmtId="176" fontId="1" fillId="0" borderId="14" xfId="0" applyNumberFormat="1" applyFont="1" applyBorder="1" applyAlignment="1">
      <alignment horizontal="left" vertical="center" wrapText="1"/>
    </xf>
    <xf numFmtId="176" fontId="1" fillId="0" borderId="14" xfId="0" applyNumberFormat="1" applyFont="1" applyBorder="1" applyAlignment="1">
      <alignment horizontal="left" vertical="center"/>
    </xf>
    <xf numFmtId="181" fontId="1" fillId="0" borderId="13" xfId="0" applyNumberFormat="1" applyFont="1" applyBorder="1" applyAlignment="1">
      <alignment vertical="center" wrapText="1"/>
    </xf>
    <xf numFmtId="181" fontId="1" fillId="0" borderId="13" xfId="0" applyNumberFormat="1" applyFont="1" applyBorder="1" applyAlignment="1">
      <alignment horizontal="left" vertical="center" wrapText="1"/>
    </xf>
    <xf numFmtId="176" fontId="1" fillId="3" borderId="1" xfId="0" applyNumberFormat="1" applyFont="1" applyFill="1" applyBorder="1" applyAlignment="1">
      <alignment horizontal="left" vertical="center" wrapText="1"/>
    </xf>
    <xf numFmtId="176" fontId="1" fillId="3" borderId="1" xfId="0" applyNumberFormat="1" applyFont="1" applyFill="1" applyBorder="1" applyAlignment="1">
      <alignment vertical="center"/>
    </xf>
    <xf numFmtId="176" fontId="1" fillId="0" borderId="1" xfId="0" applyNumberFormat="1" applyFont="1" applyBorder="1" applyAlignment="1">
      <alignment horizontal="left" vertical="center" wrapText="1"/>
    </xf>
    <xf numFmtId="176" fontId="1" fillId="0" borderId="1" xfId="0" applyNumberFormat="1" applyFont="1" applyBorder="1" applyAlignment="1">
      <alignment vertical="center"/>
    </xf>
    <xf numFmtId="176" fontId="1" fillId="0" borderId="12" xfId="0" applyNumberFormat="1" applyFont="1" applyBorder="1" applyAlignment="1">
      <alignment horizontal="left" vertical="center" wrapText="1"/>
    </xf>
    <xf numFmtId="176" fontId="1" fillId="0" borderId="16" xfId="0" applyNumberFormat="1" applyFont="1" applyBorder="1" applyAlignment="1">
      <alignment horizontal="left" vertical="center" wrapText="1"/>
    </xf>
    <xf numFmtId="176" fontId="5" fillId="0" borderId="12" xfId="0" applyNumberFormat="1" applyFont="1" applyBorder="1" applyAlignment="1">
      <alignment horizontal="center" vertical="center" wrapText="1"/>
    </xf>
    <xf numFmtId="176" fontId="1" fillId="2" borderId="1" xfId="0" applyNumberFormat="1" applyFont="1" applyFill="1" applyBorder="1" applyAlignment="1">
      <alignment horizontal="left" vertical="center" wrapText="1"/>
    </xf>
    <xf numFmtId="176" fontId="1" fillId="0" borderId="12"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76" fontId="1" fillId="0" borderId="14"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1" fillId="0" borderId="1" xfId="0" applyNumberFormat="1" applyFont="1" applyBorder="1" applyAlignment="1">
      <alignment vertical="center" wrapText="1"/>
    </xf>
    <xf numFmtId="1"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xf>
    <xf numFmtId="1" fontId="1" fillId="0" borderId="3" xfId="0" applyNumberFormat="1" applyFont="1" applyBorder="1" applyAlignment="1">
      <alignment horizontal="center" vertical="center"/>
    </xf>
    <xf numFmtId="181" fontId="1" fillId="0" borderId="3" xfId="0" applyNumberFormat="1" applyFont="1" applyBorder="1" applyAlignment="1">
      <alignment horizontal="center" vertical="center" wrapText="1"/>
    </xf>
    <xf numFmtId="43" fontId="1" fillId="0" borderId="3" xfId="0" applyNumberFormat="1" applyFont="1" applyBorder="1" applyAlignment="1">
      <alignment horizontal="center" vertical="center"/>
    </xf>
    <xf numFmtId="176" fontId="1" fillId="0" borderId="13" xfId="0" applyNumberFormat="1" applyFont="1" applyBorder="1" applyAlignment="1">
      <alignment horizontal="center" vertical="center"/>
    </xf>
    <xf numFmtId="1" fontId="1" fillId="0" borderId="13" xfId="0" applyNumberFormat="1" applyFont="1" applyBorder="1" applyAlignment="1">
      <alignment horizontal="center" vertical="center" wrapText="1"/>
    </xf>
    <xf numFmtId="181" fontId="1" fillId="0" borderId="13" xfId="0" applyNumberFormat="1" applyFont="1" applyBorder="1" applyAlignment="1">
      <alignment horizontal="center" vertical="center" wrapText="1"/>
    </xf>
    <xf numFmtId="43" fontId="1" fillId="0" borderId="13" xfId="0" applyNumberFormat="1" applyFont="1" applyBorder="1" applyAlignment="1">
      <alignment horizontal="center" vertical="center"/>
    </xf>
    <xf numFmtId="1" fontId="1" fillId="0" borderId="13"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3" xfId="0" applyNumberFormat="1" applyFont="1" applyBorder="1" applyAlignment="1">
      <alignment horizontal="center" vertical="center" wrapText="1"/>
    </xf>
    <xf numFmtId="176"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xf>
    <xf numFmtId="181" fontId="1" fillId="3" borderId="1" xfId="0" applyNumberFormat="1" applyFont="1" applyFill="1" applyBorder="1" applyAlignment="1">
      <alignment horizontal="center" vertical="center" wrapText="1"/>
    </xf>
    <xf numFmtId="43" fontId="1" fillId="3"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43" fontId="1" fillId="0" borderId="1" xfId="0" applyNumberFormat="1" applyFont="1" applyBorder="1" applyAlignment="1">
      <alignment horizontal="center" vertical="center"/>
    </xf>
    <xf numFmtId="1" fontId="1" fillId="0" borderId="12" xfId="0" applyNumberFormat="1" applyFont="1" applyBorder="1" applyAlignment="1">
      <alignment horizontal="center" vertical="center"/>
    </xf>
    <xf numFmtId="43" fontId="1" fillId="0" borderId="1" xfId="0" applyNumberFormat="1" applyFont="1" applyBorder="1" applyAlignment="1">
      <alignment horizontal="center" vertical="center" wrapText="1"/>
    </xf>
    <xf numFmtId="176" fontId="5" fillId="2" borderId="18" xfId="0" applyNumberFormat="1" applyFont="1" applyFill="1" applyBorder="1" applyAlignment="1">
      <alignment horizontal="center" vertical="center"/>
    </xf>
    <xf numFmtId="179" fontId="5" fillId="0" borderId="14"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6" fontId="1" fillId="0" borderId="15" xfId="0" applyNumberFormat="1" applyFont="1" applyBorder="1" applyAlignment="1">
      <alignment horizontal="center" vertical="center" wrapText="1"/>
    </xf>
    <xf numFmtId="176" fontId="1" fillId="0" borderId="11" xfId="0" applyNumberFormat="1" applyFont="1" applyBorder="1" applyAlignment="1">
      <alignment horizontal="center" vertical="center" wrapText="1"/>
    </xf>
    <xf numFmtId="176" fontId="10" fillId="3" borderId="0" xfId="0" applyNumberFormat="1" applyFont="1" applyFill="1" applyAlignment="1">
      <alignment horizontal="center" vertical="center" wrapText="1"/>
    </xf>
    <xf numFmtId="176" fontId="1" fillId="3" borderId="1" xfId="0" applyNumberFormat="1" applyFont="1" applyFill="1" applyBorder="1" applyAlignment="1">
      <alignment vertical="center" wrapText="1"/>
    </xf>
    <xf numFmtId="176" fontId="10" fillId="0" borderId="0" xfId="0" applyNumberFormat="1" applyFont="1" applyAlignment="1">
      <alignment horizontal="center" vertical="center" wrapText="1"/>
    </xf>
    <xf numFmtId="176" fontId="1" fillId="2" borderId="12" xfId="0" applyNumberFormat="1" applyFont="1" applyFill="1" applyBorder="1" applyAlignment="1">
      <alignment vertical="center" wrapText="1"/>
    </xf>
    <xf numFmtId="176" fontId="1" fillId="0" borderId="17" xfId="0" applyNumberFormat="1" applyFont="1" applyBorder="1" applyAlignment="1">
      <alignment horizontal="center" vertical="center" wrapText="1"/>
    </xf>
    <xf numFmtId="176" fontId="1" fillId="0" borderId="18" xfId="0" applyNumberFormat="1" applyFont="1" applyBorder="1" applyAlignment="1">
      <alignment horizontal="center" vertical="center" wrapText="1"/>
    </xf>
    <xf numFmtId="176" fontId="1" fillId="0" borderId="16" xfId="0" applyNumberFormat="1" applyFont="1" applyBorder="1" applyAlignment="1">
      <alignment horizontal="center" vertical="center"/>
    </xf>
    <xf numFmtId="181" fontId="1" fillId="2" borderId="1" xfId="0" applyNumberFormat="1" applyFont="1" applyFill="1" applyBorder="1" applyAlignment="1">
      <alignment horizontal="center" vertical="center" wrapText="1"/>
    </xf>
    <xf numFmtId="30" fontId="1" fillId="0" borderId="3" xfId="0" applyNumberFormat="1" applyFont="1" applyBorder="1" applyAlignment="1">
      <alignment horizontal="center" vertical="center" wrapText="1"/>
    </xf>
    <xf numFmtId="30" fontId="1" fillId="0" borderId="13" xfId="0" applyNumberFormat="1" applyFont="1" applyBorder="1" applyAlignment="1">
      <alignment horizontal="center" vertical="center" wrapText="1"/>
    </xf>
    <xf numFmtId="4" fontId="1" fillId="0" borderId="12" xfId="0" applyNumberFormat="1" applyFont="1" applyBorder="1" applyAlignment="1">
      <alignment horizontal="center" vertical="center" wrapText="1"/>
    </xf>
    <xf numFmtId="181" fontId="1" fillId="0" borderId="12" xfId="0" applyNumberFormat="1" applyFont="1" applyBorder="1" applyAlignment="1">
      <alignment horizontal="center" vertical="center"/>
    </xf>
    <xf numFmtId="4" fontId="1" fillId="0" borderId="16" xfId="0" applyNumberFormat="1" applyFont="1" applyBorder="1" applyAlignment="1">
      <alignment horizontal="center" vertical="center" wrapText="1"/>
    </xf>
    <xf numFmtId="181" fontId="1" fillId="0" borderId="16" xfId="0" applyNumberFormat="1" applyFont="1" applyBorder="1" applyAlignment="1">
      <alignment horizontal="center" vertical="center"/>
    </xf>
    <xf numFmtId="4" fontId="1" fillId="0" borderId="14" xfId="0" applyNumberFormat="1" applyFont="1" applyBorder="1" applyAlignment="1">
      <alignment horizontal="center" vertical="center" wrapText="1"/>
    </xf>
    <xf numFmtId="181" fontId="1" fillId="0" borderId="14" xfId="0" applyNumberFormat="1" applyFont="1" applyBorder="1" applyAlignment="1">
      <alignment horizontal="center" vertical="center"/>
    </xf>
    <xf numFmtId="182" fontId="1" fillId="0" borderId="3" xfId="0" applyNumberFormat="1" applyFont="1" applyBorder="1" applyAlignment="1">
      <alignment horizontal="center" vertical="center"/>
    </xf>
    <xf numFmtId="49" fontId="1" fillId="0" borderId="1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176" fontId="1" fillId="0" borderId="3" xfId="0" applyNumberFormat="1" applyFont="1" applyBorder="1" applyAlignment="1">
      <alignment vertical="center"/>
    </xf>
    <xf numFmtId="176" fontId="1" fillId="0" borderId="13" xfId="0" applyNumberFormat="1" applyFont="1" applyBorder="1" applyAlignment="1">
      <alignment vertical="center"/>
    </xf>
    <xf numFmtId="176" fontId="1" fillId="0" borderId="21" xfId="0" applyNumberFormat="1" applyFont="1" applyBorder="1" applyAlignment="1">
      <alignment horizontal="center" vertical="center" wrapText="1"/>
    </xf>
    <xf numFmtId="182" fontId="1" fillId="0" borderId="17" xfId="0" applyNumberFormat="1" applyFont="1" applyBorder="1" applyAlignment="1">
      <alignment horizontal="center" vertical="center" wrapText="1"/>
    </xf>
    <xf numFmtId="182" fontId="1" fillId="0" borderId="18" xfId="0" applyNumberFormat="1" applyFont="1" applyBorder="1" applyAlignment="1">
      <alignment horizontal="center" vertical="center" wrapText="1"/>
    </xf>
    <xf numFmtId="182" fontId="1" fillId="0" borderId="15" xfId="0" applyNumberFormat="1" applyFont="1" applyBorder="1" applyAlignment="1">
      <alignment horizontal="center" vertical="center" wrapText="1"/>
    </xf>
    <xf numFmtId="182" fontId="1" fillId="0" borderId="11" xfId="0" applyNumberFormat="1" applyFont="1" applyBorder="1" applyAlignment="1">
      <alignment vertical="center" wrapText="1"/>
    </xf>
    <xf numFmtId="43" fontId="1" fillId="3" borderId="1" xfId="0" applyNumberFormat="1" applyFont="1" applyFill="1" applyBorder="1" applyAlignment="1">
      <alignment horizontal="center" vertical="center" wrapText="1"/>
    </xf>
    <xf numFmtId="176" fontId="1" fillId="0" borderId="4" xfId="0" applyNumberFormat="1" applyFont="1" applyBorder="1" applyAlignment="1">
      <alignment horizontal="left" vertical="center" wrapText="1"/>
    </xf>
    <xf numFmtId="30" fontId="1" fillId="0" borderId="3" xfId="0" applyNumberFormat="1" applyFont="1" applyBorder="1" applyAlignment="1">
      <alignment horizontal="left" vertical="center" wrapText="1"/>
    </xf>
    <xf numFmtId="3" fontId="1" fillId="0" borderId="1" xfId="0" applyNumberFormat="1" applyFont="1" applyBorder="1" applyAlignment="1">
      <alignment horizontal="right" vertical="center" wrapText="1"/>
    </xf>
    <xf numFmtId="43" fontId="1" fillId="0" borderId="12" xfId="0" applyNumberFormat="1" applyFont="1" applyBorder="1" applyAlignment="1">
      <alignment horizontal="center" vertical="center" wrapText="1"/>
    </xf>
    <xf numFmtId="43" fontId="1" fillId="0" borderId="14" xfId="0" applyNumberFormat="1" applyFont="1" applyBorder="1" applyAlignment="1">
      <alignment horizontal="center" vertical="center" wrapText="1"/>
    </xf>
    <xf numFmtId="43" fontId="1" fillId="0" borderId="16" xfId="0" applyNumberFormat="1" applyFont="1" applyBorder="1" applyAlignment="1">
      <alignment horizontal="center" vertical="center" wrapText="1"/>
    </xf>
    <xf numFmtId="43" fontId="1" fillId="0" borderId="13" xfId="0" applyNumberFormat="1" applyFont="1" applyBorder="1" applyAlignment="1">
      <alignment horizontal="center" vertical="center" wrapText="1"/>
    </xf>
    <xf numFmtId="182" fontId="1" fillId="0" borderId="1" xfId="0" applyNumberFormat="1" applyFont="1" applyBorder="1" applyAlignment="1">
      <alignment horizontal="left" vertical="center"/>
    </xf>
    <xf numFmtId="1" fontId="1" fillId="0" borderId="1" xfId="0" applyNumberFormat="1" applyFont="1" applyBorder="1" applyAlignment="1">
      <alignment horizontal="center" vertical="center" wrapText="1"/>
    </xf>
    <xf numFmtId="176" fontId="1" fillId="0" borderId="1" xfId="0" applyNumberFormat="1" applyFont="1" applyBorder="1" applyAlignment="1">
      <alignment horizontal="left" vertical="center"/>
    </xf>
    <xf numFmtId="176" fontId="1" fillId="0" borderId="10"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1" fontId="1" fillId="0" borderId="10"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1" fontId="1" fillId="0" borderId="19" xfId="0" applyNumberFormat="1" applyFont="1" applyBorder="1" applyAlignment="1">
      <alignment horizontal="center" vertical="center" wrapText="1"/>
    </xf>
    <xf numFmtId="176" fontId="1" fillId="0" borderId="22" xfId="0" applyNumberFormat="1" applyFont="1" applyBorder="1" applyAlignment="1">
      <alignment vertical="center"/>
    </xf>
    <xf numFmtId="176" fontId="1" fillId="0" borderId="10" xfId="0" applyNumberFormat="1" applyFont="1" applyBorder="1" applyAlignment="1">
      <alignment horizontal="left" vertical="center" wrapText="1"/>
    </xf>
    <xf numFmtId="176" fontId="1" fillId="0" borderId="23" xfId="0" applyNumberFormat="1" applyFont="1" applyBorder="1" applyAlignment="1">
      <alignment vertical="center"/>
    </xf>
    <xf numFmtId="176" fontId="1" fillId="0" borderId="24" xfId="0" applyNumberFormat="1" applyFont="1" applyBorder="1" applyAlignment="1">
      <alignment vertical="center"/>
    </xf>
    <xf numFmtId="176" fontId="1" fillId="0" borderId="8" xfId="0" applyNumberFormat="1" applyFont="1" applyBorder="1" applyAlignment="1">
      <alignment horizontal="center" vertical="center" wrapText="1"/>
    </xf>
    <xf numFmtId="176" fontId="1" fillId="0" borderId="2" xfId="0" applyNumberFormat="1" applyFont="1" applyBorder="1" applyAlignment="1">
      <alignment horizontal="left" vertical="center" wrapText="1"/>
    </xf>
    <xf numFmtId="176" fontId="1" fillId="0" borderId="2" xfId="0" applyNumberFormat="1" applyFont="1" applyBorder="1" applyAlignment="1">
      <alignment vertical="center" wrapText="1"/>
    </xf>
    <xf numFmtId="176" fontId="1" fillId="0" borderId="2" xfId="0" applyNumberFormat="1" applyFont="1" applyBorder="1" applyAlignment="1">
      <alignment vertical="center"/>
    </xf>
    <xf numFmtId="176" fontId="1" fillId="0" borderId="2" xfId="0" applyNumberFormat="1" applyFont="1" applyBorder="1" applyAlignment="1">
      <alignment horizontal="center" vertical="center" wrapText="1"/>
    </xf>
    <xf numFmtId="176" fontId="1" fillId="0" borderId="25" xfId="0" applyNumberFormat="1" applyFont="1" applyBorder="1" applyAlignment="1">
      <alignment horizontal="left" vertical="center" wrapText="1"/>
    </xf>
    <xf numFmtId="4" fontId="1" fillId="0" borderId="3" xfId="0" applyNumberFormat="1" applyFont="1" applyBorder="1" applyAlignment="1">
      <alignment horizontal="center" vertical="center" wrapText="1"/>
    </xf>
    <xf numFmtId="4" fontId="1" fillId="0" borderId="3" xfId="0" applyNumberFormat="1" applyFont="1" applyBorder="1" applyAlignment="1">
      <alignment horizontal="left" vertical="center" wrapText="1"/>
    </xf>
    <xf numFmtId="185" fontId="1" fillId="0" borderId="15" xfId="0" applyNumberFormat="1" applyFont="1" applyBorder="1" applyAlignment="1">
      <alignment horizontal="center" vertical="center" wrapText="1"/>
    </xf>
    <xf numFmtId="185" fontId="1" fillId="0" borderId="1" xfId="0" applyNumberFormat="1" applyFont="1" applyBorder="1" applyAlignment="1">
      <alignment horizontal="center" vertical="center" wrapText="1"/>
    </xf>
    <xf numFmtId="185" fontId="1" fillId="0" borderId="14" xfId="0" applyNumberFormat="1" applyFont="1" applyBorder="1" applyAlignment="1">
      <alignment horizontal="center" vertical="center" wrapText="1"/>
    </xf>
    <xf numFmtId="176" fontId="1" fillId="0" borderId="21" xfId="0" applyNumberFormat="1" applyFont="1" applyBorder="1" applyAlignment="1">
      <alignment horizontal="left" vertical="center" wrapText="1"/>
    </xf>
    <xf numFmtId="30" fontId="1" fillId="0" borderId="13" xfId="0" applyNumberFormat="1" applyFont="1" applyBorder="1" applyAlignment="1">
      <alignment horizontal="left" vertical="center" wrapText="1"/>
    </xf>
    <xf numFmtId="4" fontId="1" fillId="0" borderId="13" xfId="0" applyNumberFormat="1" applyFont="1" applyBorder="1" applyAlignment="1">
      <alignment horizontal="center" vertical="center" wrapText="1"/>
    </xf>
    <xf numFmtId="4" fontId="1" fillId="0" borderId="13" xfId="0" applyNumberFormat="1" applyFont="1" applyBorder="1" applyAlignment="1">
      <alignment horizontal="left" vertical="center" wrapText="1"/>
    </xf>
    <xf numFmtId="181" fontId="10"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180" fontId="1" fillId="0" borderId="8" xfId="0" applyNumberFormat="1" applyFont="1" applyBorder="1" applyAlignment="1">
      <alignment horizontal="center" vertical="center" wrapText="1"/>
    </xf>
    <xf numFmtId="41" fontId="1" fillId="0" borderId="10" xfId="0" applyNumberFormat="1" applyFont="1" applyBorder="1" applyAlignment="1">
      <alignment horizontal="center" vertical="center" wrapText="1"/>
    </xf>
    <xf numFmtId="43" fontId="1" fillId="0" borderId="0" xfId="0" applyNumberFormat="1" applyFont="1" applyAlignment="1">
      <alignment vertical="center" wrapText="1"/>
    </xf>
    <xf numFmtId="180" fontId="1" fillId="0" borderId="3" xfId="0" applyNumberFormat="1" applyFont="1" applyBorder="1" applyAlignment="1">
      <alignment horizontal="left" vertical="center" wrapText="1"/>
    </xf>
    <xf numFmtId="181" fontId="1" fillId="0" borderId="1" xfId="0" applyNumberFormat="1" applyFont="1" applyBorder="1" applyAlignment="1">
      <alignment horizontal="left" vertical="center" wrapText="1"/>
    </xf>
    <xf numFmtId="3" fontId="1" fillId="0" borderId="3" xfId="0" applyNumberFormat="1" applyFont="1" applyBorder="1" applyAlignment="1">
      <alignment horizontal="left" vertical="center" wrapText="1"/>
    </xf>
    <xf numFmtId="3" fontId="1" fillId="0" borderId="3" xfId="0" applyNumberFormat="1" applyFont="1" applyBorder="1" applyAlignment="1">
      <alignment vertical="center"/>
    </xf>
    <xf numFmtId="3" fontId="1" fillId="0" borderId="13" xfId="0" applyNumberFormat="1" applyFont="1" applyBorder="1" applyAlignment="1">
      <alignment horizontal="left" vertical="center" wrapText="1"/>
    </xf>
    <xf numFmtId="3" fontId="1" fillId="0" borderId="13" xfId="0" applyNumberFormat="1" applyFont="1" applyBorder="1" applyAlignment="1">
      <alignment vertical="center"/>
    </xf>
    <xf numFmtId="3" fontId="1" fillId="0" borderId="1" xfId="0" applyNumberFormat="1" applyFont="1" applyBorder="1" applyAlignment="1">
      <alignment horizontal="left" vertical="center" wrapText="1"/>
    </xf>
    <xf numFmtId="3" fontId="1" fillId="0" borderId="1" xfId="0" applyNumberFormat="1" applyFont="1" applyBorder="1" applyAlignment="1">
      <alignment vertical="center"/>
    </xf>
    <xf numFmtId="43" fontId="1" fillId="0" borderId="1" xfId="0" applyNumberFormat="1" applyFont="1" applyBorder="1" applyAlignment="1">
      <alignment horizontal="left" vertical="center" wrapText="1"/>
    </xf>
    <xf numFmtId="176" fontId="10" fillId="0" borderId="1" xfId="0" applyNumberFormat="1" applyFont="1" applyBorder="1" applyAlignment="1">
      <alignment horizontal="left" vertical="center" wrapText="1"/>
    </xf>
    <xf numFmtId="182" fontId="1" fillId="0" borderId="1" xfId="0" applyNumberFormat="1" applyFont="1" applyBorder="1" applyAlignment="1">
      <alignment horizontal="left" vertical="center" wrapText="1"/>
    </xf>
    <xf numFmtId="176" fontId="1" fillId="0" borderId="26" xfId="0" applyNumberFormat="1" applyFont="1" applyBorder="1" applyAlignment="1">
      <alignment horizontal="left" vertical="center" wrapText="1"/>
    </xf>
    <xf numFmtId="176" fontId="1" fillId="0" borderId="11" xfId="0" applyNumberFormat="1" applyFont="1" applyBorder="1" applyAlignment="1">
      <alignment vertical="center"/>
    </xf>
    <xf numFmtId="1" fontId="1" fillId="0" borderId="3" xfId="0" applyNumberFormat="1" applyFont="1" applyBorder="1" applyAlignment="1">
      <alignment vertical="center"/>
    </xf>
    <xf numFmtId="1" fontId="1" fillId="0" borderId="1" xfId="0" applyNumberFormat="1" applyFont="1" applyBorder="1" applyAlignment="1">
      <alignment vertical="center"/>
    </xf>
    <xf numFmtId="43" fontId="1" fillId="0" borderId="11" xfId="0" applyNumberFormat="1" applyFont="1" applyBorder="1" applyAlignment="1">
      <alignment horizontal="left" vertical="center" wrapText="1"/>
    </xf>
    <xf numFmtId="1" fontId="1" fillId="0" borderId="1" xfId="0" applyNumberFormat="1" applyFont="1" applyBorder="1" applyAlignment="1">
      <alignment horizontal="left" vertical="center" wrapText="1"/>
    </xf>
    <xf numFmtId="176" fontId="1" fillId="0" borderId="27" xfId="0" applyNumberFormat="1" applyFont="1" applyBorder="1" applyAlignment="1">
      <alignment vertical="center"/>
    </xf>
    <xf numFmtId="176" fontId="1" fillId="0" borderId="28" xfId="0" applyNumberFormat="1" applyFont="1" applyBorder="1" applyAlignment="1">
      <alignment vertical="center" wrapText="1"/>
    </xf>
    <xf numFmtId="176" fontId="1" fillId="0" borderId="29" xfId="0" applyNumberFormat="1" applyFont="1" applyBorder="1" applyAlignment="1">
      <alignment vertical="center" wrapText="1"/>
    </xf>
    <xf numFmtId="176" fontId="1" fillId="0" borderId="19"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43" fontId="1" fillId="0" borderId="11" xfId="0" applyNumberFormat="1" applyFont="1" applyBorder="1" applyAlignment="1">
      <alignment horizontal="center" vertical="center"/>
    </xf>
    <xf numFmtId="176" fontId="1" fillId="0" borderId="25" xfId="0" applyNumberFormat="1" applyFont="1" applyBorder="1" applyAlignment="1">
      <alignment horizontal="center" vertical="center" wrapText="1"/>
    </xf>
    <xf numFmtId="176" fontId="1" fillId="0" borderId="30" xfId="0" applyNumberFormat="1" applyFont="1" applyBorder="1" applyAlignment="1">
      <alignment horizontal="center" vertical="center" wrapText="1"/>
    </xf>
    <xf numFmtId="176" fontId="1" fillId="0" borderId="31" xfId="0" applyNumberFormat="1" applyFont="1" applyBorder="1" applyAlignment="1">
      <alignment horizontal="center" vertical="center" wrapText="1"/>
    </xf>
    <xf numFmtId="176" fontId="1" fillId="0" borderId="32" xfId="0" applyNumberFormat="1" applyFont="1" applyBorder="1" applyAlignment="1">
      <alignment horizontal="center" vertical="center" wrapText="1"/>
    </xf>
    <xf numFmtId="176" fontId="1" fillId="0" borderId="33" xfId="0" applyNumberFormat="1" applyFont="1" applyBorder="1" applyAlignment="1">
      <alignment horizontal="center" vertical="center" wrapText="1"/>
    </xf>
    <xf numFmtId="176" fontId="1" fillId="0" borderId="34" xfId="0" applyNumberFormat="1" applyFont="1" applyBorder="1" applyAlignment="1">
      <alignment horizontal="center" vertical="center" wrapText="1"/>
    </xf>
    <xf numFmtId="176" fontId="1" fillId="0" borderId="35" xfId="0" applyNumberFormat="1" applyFont="1" applyBorder="1" applyAlignment="1">
      <alignment horizontal="center" vertical="center" wrapText="1"/>
    </xf>
    <xf numFmtId="176" fontId="1" fillId="0" borderId="30" xfId="0" applyNumberFormat="1" applyFont="1" applyBorder="1" applyAlignment="1">
      <alignment horizontal="center" vertical="center"/>
    </xf>
    <xf numFmtId="176" fontId="1" fillId="0" borderId="36" xfId="0" applyNumberFormat="1" applyFont="1" applyBorder="1" applyAlignment="1">
      <alignment horizontal="center" vertical="center"/>
    </xf>
    <xf numFmtId="176" fontId="1" fillId="0" borderId="37"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38"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0"/>
          <c:dPt>
            <c:idx val="0"/>
            <c:bubble3D val="0"/>
            <c:spPr>
              <a:solidFill>
                <a:srgbClr val="4472C4"/>
              </a:solidFill>
            </c:spPr>
          </c:dPt>
          <c:dPt>
            <c:idx val="1"/>
            <c:bubble3D val="0"/>
            <c:spPr>
              <a:solidFill>
                <a:srgbClr val="ED7D31"/>
              </a:solidFill>
            </c:spPr>
          </c:dPt>
          <c:dPt>
            <c:idx val="2"/>
            <c:bubble3D val="0"/>
            <c:spPr>
              <a:solidFill>
                <a:srgbClr val="A5A5A5"/>
              </a:solidFill>
            </c:spPr>
          </c:dPt>
          <c:dPt>
            <c:idx val="3"/>
            <c:bubble3D val="0"/>
            <c:spPr>
              <a:solidFill>
                <a:srgbClr val="FFC000"/>
              </a:solidFill>
            </c:spPr>
          </c:dPt>
          <c:dPt>
            <c:idx val="4"/>
            <c:bubble3D val="0"/>
            <c:spPr>
              <a:solidFill>
                <a:srgbClr val="5B9BD5"/>
              </a:solidFill>
            </c:spPr>
          </c:dPt>
          <c:dPt>
            <c:idx val="5"/>
            <c:bubble3D val="0"/>
            <c:spPr>
              <a:solidFill>
                <a:srgbClr val="70AD47"/>
              </a:solidFill>
            </c:spPr>
          </c:dPt>
          <c:dPt>
            <c:idx val="6"/>
            <c:bubble3D val="0"/>
            <c:spPr>
              <a:solidFill>
                <a:srgbClr val="284475"/>
              </a:solidFill>
            </c:spPr>
          </c:dPt>
          <c:dPt>
            <c:idx val="7"/>
            <c:bubble3D val="0"/>
            <c:spPr>
              <a:solidFill>
                <a:srgbClr val="8E4B1D"/>
              </a:solidFill>
            </c:spPr>
          </c:dPt>
          <c:dPt>
            <c:idx val="8"/>
            <c:bubble3D val="0"/>
            <c:spPr>
              <a:solidFill>
                <a:srgbClr val="A982EB"/>
              </a:solidFill>
            </c:spPr>
          </c:dPt>
          <c:dLbls>
            <c:delete val="1"/>
          </c:dLbls>
          <c:cat>
            <c:strRef>
              <c:f>Sheet3!$A$2:$A$10</c:f>
              <c:strCache>
                <c:ptCount val="9"/>
                <c:pt idx="0" c:formatCode="[$-F800]dddd\,\ mmmm\ dd\,\ yyyy">
                  <c:v>办公用房</c:v>
                </c:pt>
                <c:pt idx="1" c:formatCode="[$-F800]dddd\,\ mmmm\ dd\,\ yyyy">
                  <c:v>车库</c:v>
                </c:pt>
                <c:pt idx="2" c:formatCode="[$-F800]dddd\,\ mmmm\ dd\,\ yyyy">
                  <c:v>工业用房</c:v>
                </c:pt>
                <c:pt idx="3" c:formatCode="[$-F800]dddd\,\ mmmm\ dd\,\ yyyy">
                  <c:v>其他</c:v>
                </c:pt>
                <c:pt idx="4" c:formatCode="[$-F800]dddd\,\ mmmm\ dd\,\ yyyy">
                  <c:v>商业用房</c:v>
                </c:pt>
                <c:pt idx="5" c:formatCode="[$-F800]dddd\,\ mmmm\ dd\,\ yyyy">
                  <c:v>土地使用权</c:v>
                </c:pt>
                <c:pt idx="6" c:formatCode="[$-F800]dddd\,\ mmmm\ dd\,\ yyyy">
                  <c:v>住宅</c:v>
                </c:pt>
                <c:pt idx="7" c:formatCode="[$-F800]dddd\,\ mmmm\ dd\,\ yyyy">
                  <c:v>(空白)</c:v>
                </c:pt>
                <c:pt idx="8" c:formatCode="[$-F800]dddd\,\ mmmm\ dd\,\ yyyy">
                  <c:v>总计</c:v>
                </c:pt>
              </c:strCache>
            </c:strRef>
          </c:cat>
          <c:val>
            <c:numRef>
              <c:f>Sheet3!$B$2:$B$10</c:f>
              <c:numCache>
                <c:formatCode>#,##0.00_);[Red]\(#,##0.00\)</c:formatCode>
                <c:ptCount val="9"/>
                <c:pt idx="0">
                  <c:v>33312.35</c:v>
                </c:pt>
                <c:pt idx="1">
                  <c:v>47419.46</c:v>
                </c:pt>
                <c:pt idx="2">
                  <c:v>72628.23</c:v>
                </c:pt>
                <c:pt idx="3">
                  <c:v>17886.3</c:v>
                </c:pt>
                <c:pt idx="4">
                  <c:v>237469.36</c:v>
                </c:pt>
                <c:pt idx="5">
                  <c:v>189152.4</c:v>
                </c:pt>
                <c:pt idx="6">
                  <c:v>81280.35</c:v>
                </c:pt>
                <c:pt idx="8">
                  <c:v>679148.45</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overlay val="0"/>
      <c:txPr>
        <a:bodyPr rot="0" spcFirstLastPara="0" vertOverflow="ellipsis" vert="horz" wrap="square" anchor="ctr" anchorCtr="0"/>
        <a:lstStyle/>
        <a:p>
          <a:pPr>
            <a:defRPr lang="zh-CN" sz="900" b="1" i="0" u="none" strike="noStrike" kern="1200" spc="0" baseline="0">
              <a:solidFill>
                <a:srgbClr val="595959"/>
              </a:solidFill>
              <a:latin typeface="+mn-lt"/>
              <a:ea typeface="+mn-ea"/>
              <a:cs typeface="+mn-cs"/>
            </a:defRPr>
          </a:pPr>
        </a:p>
      </c:txPr>
    </c:legend>
    <c:plotVisOnly val="1"/>
    <c:dispBlanksAs val="gap"/>
    <c:showDLblsOverMax val="0"/>
  </c:chart>
  <c:spPr>
    <a:solidFill>
      <a:srgbClr val="FFFFFF"/>
    </a:solidFill>
    <a:ln w="9525" cap="flat" cmpd="sng" algn="ctr">
      <a:solidFill>
        <a:srgbClr val="D8D8D8"/>
      </a:solidFill>
      <a:prstDash val="solid"/>
      <a:round/>
    </a:ln>
  </c:spPr>
  <c:txPr>
    <a:bodyPr/>
    <a:lstStyle/>
    <a:p>
      <a:pPr>
        <a:defRPr lang="zh-CN"/>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200025</xdr:colOff>
      <xdr:row>12</xdr:row>
      <xdr:rowOff>66675</xdr:rowOff>
    </xdr:from>
    <xdr:to>
      <xdr:col>2</xdr:col>
      <xdr:colOff>942975</xdr:colOff>
      <xdr:row>27</xdr:row>
      <xdr:rowOff>104775</xdr:rowOff>
    </xdr:to>
    <xdr:graphicFrame>
      <xdr:nvGraphicFramePr>
        <xdr:cNvPr id="2" name="Chart 2"/>
        <xdr:cNvGraphicFramePr/>
      </xdr:nvGraphicFramePr>
      <xdr:xfrm>
        <a:off x="200025" y="2360295"/>
        <a:ext cx="3600450" cy="2905125"/>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N244"/>
  <sheetViews>
    <sheetView workbookViewId="0">
      <pane xSplit="6" ySplit="2" topLeftCell="G3" activePane="bottomRight" state="frozen"/>
      <selection/>
      <selection pane="topRight"/>
      <selection pane="bottomLeft"/>
      <selection pane="bottomRight" activeCell="A1" sqref="A1"/>
    </sheetView>
  </sheetViews>
  <sheetFormatPr defaultColWidth="14" defaultRowHeight="13.1"/>
  <cols>
    <col min="1" max="1" width="8" customWidth="1"/>
    <col min="2" max="2" width="11" customWidth="1"/>
    <col min="3" max="3" width="45" customWidth="1"/>
    <col min="4" max="4" width="23" customWidth="1"/>
    <col min="5" max="5" width="26" customWidth="1"/>
    <col min="6" max="6" width="2" hidden="1" customWidth="1"/>
    <col min="7" max="7" width="16" customWidth="1"/>
    <col min="8" max="8" width="2" hidden="1" customWidth="1"/>
    <col min="9" max="9" width="18" hidden="1" customWidth="1"/>
    <col min="10" max="10" width="17" hidden="1" customWidth="1"/>
    <col min="11" max="11" width="14" hidden="1" customWidth="1"/>
    <col min="12" max="12" width="17" hidden="1" customWidth="1"/>
    <col min="13" max="13" width="27" hidden="1" customWidth="1"/>
    <col min="14" max="15" width="13" hidden="1" customWidth="1"/>
    <col min="16" max="16" width="14" hidden="1" customWidth="1"/>
    <col min="17" max="17" width="17" customWidth="1"/>
    <col min="18" max="18" width="9" hidden="1" customWidth="1"/>
    <col min="19" max="19" width="10" hidden="1" customWidth="1"/>
    <col min="20" max="20" width="14" hidden="1" customWidth="1"/>
    <col min="21" max="21" width="15" customWidth="1"/>
    <col min="22" max="22" width="28" customWidth="1"/>
    <col min="23" max="24" width="13" customWidth="1"/>
    <col min="25" max="25" width="10" hidden="1" customWidth="1"/>
    <col min="26" max="27" width="9" hidden="1" customWidth="1"/>
    <col min="28" max="28" width="13" hidden="1" customWidth="1"/>
    <col min="29" max="29" width="18" customWidth="1"/>
    <col min="30" max="30" width="11" customWidth="1"/>
    <col min="31" max="31" width="1" customWidth="1"/>
    <col min="32" max="32" width="20" hidden="1" customWidth="1"/>
    <col min="33" max="33" width="8" hidden="1" customWidth="1"/>
    <col min="34" max="34" width="18" customWidth="1"/>
    <col min="35" max="35" width="16" customWidth="1"/>
    <col min="36" max="36" width="1" customWidth="1"/>
    <col min="37" max="37" width="15" customWidth="1"/>
    <col min="38" max="38" width="36" customWidth="1"/>
    <col min="39" max="40" width="15" customWidth="1"/>
  </cols>
  <sheetData>
    <row r="1" ht="31" customHeight="1" spans="1:38">
      <c r="A1" s="34"/>
      <c r="B1" s="35"/>
      <c r="C1" s="36"/>
      <c r="D1" s="37"/>
      <c r="E1" s="38" t="s">
        <v>0</v>
      </c>
      <c r="F1" s="39"/>
      <c r="G1" s="40"/>
      <c r="H1" s="41"/>
      <c r="I1" s="117"/>
      <c r="J1" s="117"/>
      <c r="K1" s="40"/>
      <c r="L1" s="41"/>
      <c r="M1" s="118"/>
      <c r="N1" s="41"/>
      <c r="O1" s="41"/>
      <c r="P1" s="41"/>
      <c r="Q1" s="41"/>
      <c r="R1" s="118"/>
      <c r="S1" s="41"/>
      <c r="T1" s="41"/>
      <c r="U1" s="41"/>
      <c r="V1" s="118"/>
      <c r="W1" s="35" t="s">
        <v>1</v>
      </c>
      <c r="X1" s="40"/>
      <c r="Y1" s="41"/>
      <c r="Z1" s="41"/>
      <c r="AA1" s="177"/>
      <c r="AB1" s="177"/>
      <c r="AC1" s="41"/>
      <c r="AD1" s="41"/>
      <c r="AE1" s="38" t="s">
        <v>2</v>
      </c>
      <c r="AF1" s="41"/>
      <c r="AG1" s="41"/>
      <c r="AH1" s="46" t="s">
        <v>3</v>
      </c>
      <c r="AI1" s="46" t="s">
        <v>4</v>
      </c>
      <c r="AJ1" s="46" t="s">
        <v>5</v>
      </c>
      <c r="AK1" s="46" t="s">
        <v>6</v>
      </c>
      <c r="AL1" s="199" t="s">
        <v>7</v>
      </c>
    </row>
    <row r="2" ht="66.05" customHeight="1" spans="1:38">
      <c r="A2" s="42" t="s">
        <v>8</v>
      </c>
      <c r="B2" s="43" t="s">
        <v>9</v>
      </c>
      <c r="C2" s="44" t="s">
        <v>10</v>
      </c>
      <c r="D2" s="45" t="s">
        <v>11</v>
      </c>
      <c r="E2" s="46" t="s">
        <v>12</v>
      </c>
      <c r="F2" s="47" t="s">
        <v>13</v>
      </c>
      <c r="G2" s="48" t="s">
        <v>14</v>
      </c>
      <c r="H2" s="49" t="s">
        <v>15</v>
      </c>
      <c r="I2" s="119" t="s">
        <v>16</v>
      </c>
      <c r="J2" s="119" t="s">
        <v>17</v>
      </c>
      <c r="K2" s="48" t="s">
        <v>18</v>
      </c>
      <c r="L2" s="49" t="s">
        <v>19</v>
      </c>
      <c r="M2" s="49" t="s">
        <v>20</v>
      </c>
      <c r="N2" s="49" t="s">
        <v>21</v>
      </c>
      <c r="O2" s="49" t="s">
        <v>22</v>
      </c>
      <c r="P2" s="49" t="s">
        <v>23</v>
      </c>
      <c r="Q2" s="49" t="s">
        <v>24</v>
      </c>
      <c r="R2" s="49" t="s">
        <v>25</v>
      </c>
      <c r="S2" s="49" t="s">
        <v>26</v>
      </c>
      <c r="T2" s="49" t="s">
        <v>27</v>
      </c>
      <c r="U2" s="43" t="s">
        <v>28</v>
      </c>
      <c r="V2" s="151" t="s">
        <v>29</v>
      </c>
      <c r="W2" s="43" t="s">
        <v>30</v>
      </c>
      <c r="X2" s="48" t="s">
        <v>31</v>
      </c>
      <c r="Y2" s="49" t="s">
        <v>32</v>
      </c>
      <c r="Z2" s="49" t="s">
        <v>33</v>
      </c>
      <c r="AA2" s="178" t="s">
        <v>34</v>
      </c>
      <c r="AB2" s="178" t="s">
        <v>35</v>
      </c>
      <c r="AC2" s="49" t="s">
        <v>36</v>
      </c>
      <c r="AD2" s="49" t="s">
        <v>37</v>
      </c>
      <c r="AE2" s="49" t="s">
        <v>38</v>
      </c>
      <c r="AF2" s="49" t="s">
        <v>39</v>
      </c>
      <c r="AG2" s="49" t="s">
        <v>40</v>
      </c>
      <c r="AH2" s="200"/>
      <c r="AI2" s="200"/>
      <c r="AJ2" s="200"/>
      <c r="AK2" s="200"/>
      <c r="AL2" s="199"/>
    </row>
    <row r="3" ht="49.95" customHeight="1" spans="1:38">
      <c r="A3" s="50">
        <v>1</v>
      </c>
      <c r="B3" s="51" t="s">
        <v>41</v>
      </c>
      <c r="C3" s="52" t="s">
        <v>42</v>
      </c>
      <c r="D3" s="53" t="s">
        <v>43</v>
      </c>
      <c r="E3" s="54" t="s">
        <v>44</v>
      </c>
      <c r="F3" s="55" t="s">
        <v>45</v>
      </c>
      <c r="G3" s="56" t="s">
        <v>46</v>
      </c>
      <c r="H3" s="57" t="s">
        <v>47</v>
      </c>
      <c r="I3" s="120" t="s">
        <v>48</v>
      </c>
      <c r="J3" s="120" t="s">
        <v>49</v>
      </c>
      <c r="K3" s="72" t="s">
        <v>50</v>
      </c>
      <c r="L3" s="57" t="s">
        <v>51</v>
      </c>
      <c r="M3" s="67" t="s">
        <v>52</v>
      </c>
      <c r="N3" s="67" t="s">
        <v>53</v>
      </c>
      <c r="O3" s="121" t="s">
        <v>54</v>
      </c>
      <c r="P3" s="71" t="s">
        <v>55</v>
      </c>
      <c r="Q3" s="67" t="s">
        <v>56</v>
      </c>
      <c r="R3" s="67"/>
      <c r="S3" s="152" t="s">
        <v>57</v>
      </c>
      <c r="T3" s="152" t="s">
        <v>58</v>
      </c>
      <c r="U3" s="153" t="s">
        <v>59</v>
      </c>
      <c r="V3" s="71" t="s">
        <v>60</v>
      </c>
      <c r="W3" s="154" t="s">
        <v>61</v>
      </c>
      <c r="X3" s="81" t="s">
        <v>62</v>
      </c>
      <c r="Y3" s="179" t="s">
        <v>63</v>
      </c>
      <c r="Z3" s="179" t="s">
        <v>56</v>
      </c>
      <c r="AA3" s="180"/>
      <c r="AB3" s="180"/>
      <c r="AC3" s="181"/>
      <c r="AD3" s="181"/>
      <c r="AE3" s="182" t="s">
        <v>64</v>
      </c>
      <c r="AF3" s="182" t="s">
        <v>65</v>
      </c>
      <c r="AG3" s="182"/>
      <c r="AH3" s="69" t="s">
        <v>66</v>
      </c>
      <c r="AI3" s="152" t="s">
        <v>56</v>
      </c>
      <c r="AJ3" s="152" t="s">
        <v>67</v>
      </c>
      <c r="AK3" s="201" t="s">
        <v>68</v>
      </c>
      <c r="AL3" s="175" t="s">
        <v>69</v>
      </c>
    </row>
    <row r="4" ht="49.95" customHeight="1" spans="1:38">
      <c r="A4" s="50"/>
      <c r="B4" s="51"/>
      <c r="C4" s="52"/>
      <c r="D4" s="53"/>
      <c r="E4" s="54"/>
      <c r="F4" s="58" t="s">
        <v>45</v>
      </c>
      <c r="G4" s="59" t="s">
        <v>70</v>
      </c>
      <c r="H4" s="57"/>
      <c r="I4" s="120"/>
      <c r="J4" s="120"/>
      <c r="K4" s="72"/>
      <c r="L4" s="57"/>
      <c r="M4" s="67"/>
      <c r="N4" s="67"/>
      <c r="O4" s="121" t="s">
        <v>54</v>
      </c>
      <c r="P4" s="71"/>
      <c r="Q4" s="67"/>
      <c r="R4" s="67"/>
      <c r="S4" s="155"/>
      <c r="T4" s="155" t="s">
        <v>71</v>
      </c>
      <c r="U4" s="156" t="s">
        <v>72</v>
      </c>
      <c r="V4" s="71"/>
      <c r="W4" s="157" t="s">
        <v>61</v>
      </c>
      <c r="X4" s="158" t="s">
        <v>73</v>
      </c>
      <c r="Y4" s="155" t="s">
        <v>74</v>
      </c>
      <c r="Z4" s="183" t="s">
        <v>56</v>
      </c>
      <c r="AA4" s="184" t="s">
        <v>75</v>
      </c>
      <c r="AB4" s="184" t="s">
        <v>75</v>
      </c>
      <c r="AC4" s="185" t="s">
        <v>76</v>
      </c>
      <c r="AD4" s="185" t="s">
        <v>77</v>
      </c>
      <c r="AE4" s="186"/>
      <c r="AF4" s="186"/>
      <c r="AG4" s="186"/>
      <c r="AH4" s="73"/>
      <c r="AI4" s="155" t="s">
        <v>56</v>
      </c>
      <c r="AJ4" s="152"/>
      <c r="AK4" s="201"/>
      <c r="AL4" s="175"/>
    </row>
    <row r="5" ht="49.95" customHeight="1" spans="1:38">
      <c r="A5" s="50"/>
      <c r="B5" s="51"/>
      <c r="C5" s="52"/>
      <c r="D5" s="53"/>
      <c r="E5" s="54"/>
      <c r="F5" s="60"/>
      <c r="G5" s="59"/>
      <c r="H5" s="57"/>
      <c r="I5" s="120"/>
      <c r="J5" s="120"/>
      <c r="K5" s="72"/>
      <c r="L5" s="57"/>
      <c r="M5" s="67"/>
      <c r="N5" s="67"/>
      <c r="O5" s="121" t="s">
        <v>54</v>
      </c>
      <c r="P5" s="71"/>
      <c r="Q5" s="67"/>
      <c r="R5" s="67"/>
      <c r="S5" s="155"/>
      <c r="T5" s="155" t="s">
        <v>78</v>
      </c>
      <c r="U5" s="156" t="s">
        <v>79</v>
      </c>
      <c r="V5" s="71"/>
      <c r="W5" s="159" t="s">
        <v>61</v>
      </c>
      <c r="X5" s="158" t="s">
        <v>80</v>
      </c>
      <c r="Y5" s="155" t="s">
        <v>74</v>
      </c>
      <c r="Z5" s="183" t="s">
        <v>56</v>
      </c>
      <c r="AA5" s="184" t="s">
        <v>81</v>
      </c>
      <c r="AB5" s="184" t="s">
        <v>81</v>
      </c>
      <c r="AC5" s="185" t="s">
        <v>76</v>
      </c>
      <c r="AD5" s="185"/>
      <c r="AE5" s="186"/>
      <c r="AF5" s="186"/>
      <c r="AG5" s="186"/>
      <c r="AH5" s="73"/>
      <c r="AI5" s="155" t="s">
        <v>56</v>
      </c>
      <c r="AJ5" s="152"/>
      <c r="AK5" s="201"/>
      <c r="AL5" s="175"/>
    </row>
    <row r="6" ht="49.95" customHeight="1" spans="1:38">
      <c r="A6" s="50"/>
      <c r="B6" s="51"/>
      <c r="C6" s="52"/>
      <c r="D6" s="53"/>
      <c r="E6" s="54"/>
      <c r="F6" s="58"/>
      <c r="G6" s="59"/>
      <c r="H6" s="57"/>
      <c r="I6" s="120"/>
      <c r="J6" s="120"/>
      <c r="K6" s="72"/>
      <c r="L6" s="57"/>
      <c r="M6" s="67"/>
      <c r="N6" s="67"/>
      <c r="O6" s="121" t="s">
        <v>54</v>
      </c>
      <c r="P6" s="71"/>
      <c r="Q6" s="67"/>
      <c r="R6" s="67"/>
      <c r="S6" s="155"/>
      <c r="T6" s="155" t="s">
        <v>82</v>
      </c>
      <c r="U6" s="156" t="s">
        <v>83</v>
      </c>
      <c r="V6" s="71"/>
      <c r="W6" s="159" t="s">
        <v>61</v>
      </c>
      <c r="X6" s="158" t="s">
        <v>84</v>
      </c>
      <c r="Y6" s="155" t="s">
        <v>74</v>
      </c>
      <c r="Z6" s="183" t="s">
        <v>56</v>
      </c>
      <c r="AA6" s="184" t="s">
        <v>85</v>
      </c>
      <c r="AB6" s="184" t="s">
        <v>85</v>
      </c>
      <c r="AC6" s="185" t="s">
        <v>76</v>
      </c>
      <c r="AD6" s="185"/>
      <c r="AE6" s="186"/>
      <c r="AF6" s="186"/>
      <c r="AG6" s="186"/>
      <c r="AH6" s="73"/>
      <c r="AI6" s="155" t="s">
        <v>56</v>
      </c>
      <c r="AJ6" s="152"/>
      <c r="AK6" s="201"/>
      <c r="AL6" s="175"/>
    </row>
    <row r="7" ht="49.95" customHeight="1" spans="1:38">
      <c r="A7" s="50"/>
      <c r="B7" s="51"/>
      <c r="C7" s="52"/>
      <c r="D7" s="53"/>
      <c r="E7" s="54"/>
      <c r="F7" s="58"/>
      <c r="G7" s="59"/>
      <c r="H7" s="57"/>
      <c r="I7" s="120"/>
      <c r="J7" s="120"/>
      <c r="K7" s="72"/>
      <c r="L7" s="57"/>
      <c r="M7" s="67"/>
      <c r="N7" s="67"/>
      <c r="O7" s="121" t="s">
        <v>54</v>
      </c>
      <c r="P7" s="71"/>
      <c r="Q7" s="67"/>
      <c r="R7" s="67"/>
      <c r="S7" s="155"/>
      <c r="T7" s="155" t="s">
        <v>86</v>
      </c>
      <c r="U7" s="156" t="s">
        <v>87</v>
      </c>
      <c r="V7" s="71"/>
      <c r="W7" s="159" t="s">
        <v>61</v>
      </c>
      <c r="X7" s="158" t="s">
        <v>88</v>
      </c>
      <c r="Y7" s="155" t="s">
        <v>74</v>
      </c>
      <c r="Z7" s="183" t="s">
        <v>56</v>
      </c>
      <c r="AA7" s="187"/>
      <c r="AB7" s="187"/>
      <c r="AC7" s="185"/>
      <c r="AD7" s="185"/>
      <c r="AE7" s="186"/>
      <c r="AF7" s="186"/>
      <c r="AG7" s="186"/>
      <c r="AH7" s="73"/>
      <c r="AI7" s="155" t="s">
        <v>56</v>
      </c>
      <c r="AJ7" s="152"/>
      <c r="AK7" s="201"/>
      <c r="AL7" s="175"/>
    </row>
    <row r="8" ht="49.95" customHeight="1" spans="1:38">
      <c r="A8" s="61">
        <v>2</v>
      </c>
      <c r="B8" s="62" t="s">
        <v>41</v>
      </c>
      <c r="C8" s="52"/>
      <c r="D8" s="53"/>
      <c r="E8" s="54" t="s">
        <v>89</v>
      </c>
      <c r="F8" s="58" t="s">
        <v>45</v>
      </c>
      <c r="G8" s="63" t="s">
        <v>90</v>
      </c>
      <c r="H8" s="64" t="s">
        <v>91</v>
      </c>
      <c r="I8" s="122" t="s">
        <v>92</v>
      </c>
      <c r="J8" s="122" t="s">
        <v>93</v>
      </c>
      <c r="K8" s="63" t="s">
        <v>94</v>
      </c>
      <c r="L8" s="123" t="s">
        <v>51</v>
      </c>
      <c r="M8" s="123" t="s">
        <v>52</v>
      </c>
      <c r="N8" s="123" t="s">
        <v>53</v>
      </c>
      <c r="O8" s="124" t="s">
        <v>54</v>
      </c>
      <c r="P8" s="125" t="s">
        <v>55</v>
      </c>
      <c r="Q8" s="123" t="s">
        <v>56</v>
      </c>
      <c r="R8" s="123"/>
      <c r="S8" s="125" t="s">
        <v>95</v>
      </c>
      <c r="T8" s="125" t="s">
        <v>95</v>
      </c>
      <c r="U8" s="160" t="s">
        <v>95</v>
      </c>
      <c r="V8" s="125" t="s">
        <v>95</v>
      </c>
      <c r="W8" s="161" t="s">
        <v>61</v>
      </c>
      <c r="X8" s="94" t="s">
        <v>96</v>
      </c>
      <c r="Y8" s="174" t="s">
        <v>95</v>
      </c>
      <c r="Z8" s="174" t="s">
        <v>56</v>
      </c>
      <c r="AA8" s="188" t="s">
        <v>95</v>
      </c>
      <c r="AB8" s="188" t="s">
        <v>95</v>
      </c>
      <c r="AC8" s="123" t="s">
        <v>95</v>
      </c>
      <c r="AD8" s="123" t="s">
        <v>95</v>
      </c>
      <c r="AE8" s="186"/>
      <c r="AF8" s="186"/>
      <c r="AG8" s="186"/>
      <c r="AH8" s="73"/>
      <c r="AI8" s="125" t="s">
        <v>56</v>
      </c>
      <c r="AJ8" s="125" t="s">
        <v>67</v>
      </c>
      <c r="AK8" s="202" t="s">
        <v>68</v>
      </c>
      <c r="AL8" s="175"/>
    </row>
    <row r="9" ht="49.95" customHeight="1" spans="1:38">
      <c r="A9" s="61"/>
      <c r="B9" s="62"/>
      <c r="C9" s="52"/>
      <c r="D9" s="53"/>
      <c r="E9" s="54"/>
      <c r="F9" s="58"/>
      <c r="G9" s="63"/>
      <c r="H9" s="64"/>
      <c r="I9" s="122"/>
      <c r="J9" s="122"/>
      <c r="K9" s="63"/>
      <c r="L9" s="123"/>
      <c r="M9" s="123"/>
      <c r="N9" s="123"/>
      <c r="O9" s="124"/>
      <c r="P9" s="125"/>
      <c r="Q9" s="123"/>
      <c r="R9" s="123"/>
      <c r="S9" s="125"/>
      <c r="T9" s="125"/>
      <c r="U9" s="160"/>
      <c r="V9" s="125"/>
      <c r="W9" s="161"/>
      <c r="X9" s="94"/>
      <c r="Y9" s="174"/>
      <c r="Z9" s="174"/>
      <c r="AA9" s="188"/>
      <c r="AB9" s="188"/>
      <c r="AC9" s="123"/>
      <c r="AD9" s="123"/>
      <c r="AE9" s="186"/>
      <c r="AF9" s="186"/>
      <c r="AG9" s="186"/>
      <c r="AH9" s="125"/>
      <c r="AI9" s="125"/>
      <c r="AJ9" s="125"/>
      <c r="AK9" s="202"/>
      <c r="AL9" s="175"/>
    </row>
    <row r="10" ht="49.95" customHeight="1" spans="1:38">
      <c r="A10" s="65">
        <v>3</v>
      </c>
      <c r="B10" s="66" t="s">
        <v>97</v>
      </c>
      <c r="C10" s="52"/>
      <c r="D10" s="53"/>
      <c r="E10" s="67" t="s">
        <v>98</v>
      </c>
      <c r="F10" s="58" t="s">
        <v>45</v>
      </c>
      <c r="G10" s="63" t="s">
        <v>99</v>
      </c>
      <c r="H10" s="64" t="s">
        <v>100</v>
      </c>
      <c r="I10" s="122" t="s">
        <v>101</v>
      </c>
      <c r="J10" s="122" t="s">
        <v>102</v>
      </c>
      <c r="K10" s="63" t="s">
        <v>103</v>
      </c>
      <c r="L10" s="123" t="s">
        <v>51</v>
      </c>
      <c r="M10" s="123" t="s">
        <v>104</v>
      </c>
      <c r="N10" s="123" t="s">
        <v>105</v>
      </c>
      <c r="O10" s="124" t="s">
        <v>54</v>
      </c>
      <c r="P10" s="125" t="s">
        <v>106</v>
      </c>
      <c r="Q10" s="123" t="s">
        <v>107</v>
      </c>
      <c r="R10" s="123"/>
      <c r="S10" s="162" t="s">
        <v>108</v>
      </c>
      <c r="T10" s="162" t="s">
        <v>109</v>
      </c>
      <c r="U10" s="163" t="s">
        <v>110</v>
      </c>
      <c r="V10" s="162" t="s">
        <v>111</v>
      </c>
      <c r="W10" s="156"/>
      <c r="X10" s="158" t="s">
        <v>112</v>
      </c>
      <c r="Y10" s="183" t="s">
        <v>113</v>
      </c>
      <c r="Z10" s="183" t="s">
        <v>56</v>
      </c>
      <c r="AA10" s="187"/>
      <c r="AB10" s="187"/>
      <c r="AC10" s="185" t="s">
        <v>56</v>
      </c>
      <c r="AD10" s="185"/>
      <c r="AE10" s="186" t="s">
        <v>114</v>
      </c>
      <c r="AF10" s="186" t="s">
        <v>115</v>
      </c>
      <c r="AG10" s="186" t="s">
        <v>116</v>
      </c>
      <c r="AH10" s="123" t="s">
        <v>117</v>
      </c>
      <c r="AI10" s="123" t="s">
        <v>56</v>
      </c>
      <c r="AJ10" s="125" t="s">
        <v>67</v>
      </c>
      <c r="AK10" s="202" t="s">
        <v>68</v>
      </c>
      <c r="AL10" s="71" t="s">
        <v>118</v>
      </c>
    </row>
    <row r="11" ht="49.95" customHeight="1" spans="1:38">
      <c r="A11" s="65"/>
      <c r="B11" s="66"/>
      <c r="C11" s="52"/>
      <c r="D11" s="53"/>
      <c r="E11" s="67"/>
      <c r="F11" s="58"/>
      <c r="G11" s="63"/>
      <c r="H11" s="64"/>
      <c r="I11" s="122"/>
      <c r="J11" s="122"/>
      <c r="K11" s="63"/>
      <c r="L11" s="123"/>
      <c r="M11" s="123"/>
      <c r="N11" s="123"/>
      <c r="O11" s="124"/>
      <c r="P11" s="125"/>
      <c r="Q11" s="123"/>
      <c r="R11" s="123"/>
      <c r="S11" s="162"/>
      <c r="T11" s="162"/>
      <c r="U11" s="163"/>
      <c r="V11" s="162"/>
      <c r="W11" s="159"/>
      <c r="X11" s="158"/>
      <c r="Y11" s="183"/>
      <c r="Z11" s="183"/>
      <c r="AA11" s="187"/>
      <c r="AB11" s="187"/>
      <c r="AC11" s="185"/>
      <c r="AD11" s="185"/>
      <c r="AE11" s="186"/>
      <c r="AF11" s="186"/>
      <c r="AG11" s="186"/>
      <c r="AH11" s="123"/>
      <c r="AI11" s="123"/>
      <c r="AJ11" s="125"/>
      <c r="AK11" s="202"/>
      <c r="AL11" s="71"/>
    </row>
    <row r="12" ht="49.95" customHeight="1" spans="1:38">
      <c r="A12" s="65"/>
      <c r="B12" s="66"/>
      <c r="C12" s="52"/>
      <c r="D12" s="53"/>
      <c r="E12" s="67"/>
      <c r="F12" s="58"/>
      <c r="G12" s="63"/>
      <c r="H12" s="64"/>
      <c r="I12" s="122"/>
      <c r="J12" s="122"/>
      <c r="K12" s="63"/>
      <c r="L12" s="123"/>
      <c r="M12" s="123"/>
      <c r="N12" s="123"/>
      <c r="O12" s="124"/>
      <c r="P12" s="125"/>
      <c r="Q12" s="123"/>
      <c r="R12" s="123"/>
      <c r="S12" s="162"/>
      <c r="T12" s="162"/>
      <c r="U12" s="163"/>
      <c r="V12" s="162"/>
      <c r="W12" s="159"/>
      <c r="X12" s="158"/>
      <c r="Y12" s="183"/>
      <c r="Z12" s="183"/>
      <c r="AA12" s="187"/>
      <c r="AB12" s="187"/>
      <c r="AC12" s="185"/>
      <c r="AD12" s="185"/>
      <c r="AE12" s="186"/>
      <c r="AF12" s="186"/>
      <c r="AG12" s="186"/>
      <c r="AH12" s="123"/>
      <c r="AI12" s="123"/>
      <c r="AJ12" s="125"/>
      <c r="AK12" s="202"/>
      <c r="AL12" s="71"/>
    </row>
    <row r="13" ht="49.95" customHeight="1" spans="1:38">
      <c r="A13" s="65"/>
      <c r="B13" s="66"/>
      <c r="C13" s="52"/>
      <c r="D13" s="53"/>
      <c r="E13" s="67"/>
      <c r="F13" s="58"/>
      <c r="G13" s="63"/>
      <c r="H13" s="64"/>
      <c r="I13" s="122"/>
      <c r="J13" s="122"/>
      <c r="K13" s="63"/>
      <c r="L13" s="123"/>
      <c r="M13" s="123"/>
      <c r="N13" s="123"/>
      <c r="O13" s="124"/>
      <c r="P13" s="125"/>
      <c r="Q13" s="123"/>
      <c r="R13" s="123"/>
      <c r="S13" s="162"/>
      <c r="T13" s="162"/>
      <c r="U13" s="163"/>
      <c r="V13" s="162"/>
      <c r="W13" s="159"/>
      <c r="X13" s="158"/>
      <c r="Y13" s="183"/>
      <c r="Z13" s="183"/>
      <c r="AA13" s="187"/>
      <c r="AB13" s="187"/>
      <c r="AC13" s="185"/>
      <c r="AD13" s="185"/>
      <c r="AE13" s="186"/>
      <c r="AF13" s="186"/>
      <c r="AG13" s="186"/>
      <c r="AH13" s="123"/>
      <c r="AI13" s="123"/>
      <c r="AJ13" s="125"/>
      <c r="AK13" s="202"/>
      <c r="AL13" s="71"/>
    </row>
    <row r="14" ht="49.95" customHeight="1" spans="1:38">
      <c r="A14" s="65"/>
      <c r="B14" s="66"/>
      <c r="C14" s="52"/>
      <c r="D14" s="53"/>
      <c r="E14" s="67"/>
      <c r="F14" s="58"/>
      <c r="G14" s="63"/>
      <c r="H14" s="64"/>
      <c r="I14" s="122"/>
      <c r="J14" s="122"/>
      <c r="K14" s="63"/>
      <c r="L14" s="123"/>
      <c r="M14" s="123"/>
      <c r="N14" s="123"/>
      <c r="O14" s="124"/>
      <c r="P14" s="125"/>
      <c r="Q14" s="123"/>
      <c r="R14" s="123"/>
      <c r="S14" s="162"/>
      <c r="T14" s="162"/>
      <c r="U14" s="163"/>
      <c r="V14" s="162"/>
      <c r="W14" s="159"/>
      <c r="X14" s="158"/>
      <c r="Y14" s="183"/>
      <c r="Z14" s="183"/>
      <c r="AA14" s="187"/>
      <c r="AB14" s="187"/>
      <c r="AC14" s="185"/>
      <c r="AD14" s="185"/>
      <c r="AE14" s="186"/>
      <c r="AF14" s="186"/>
      <c r="AG14" s="186"/>
      <c r="AH14" s="123"/>
      <c r="AI14" s="123"/>
      <c r="AJ14" s="125"/>
      <c r="AK14" s="202"/>
      <c r="AL14" s="71"/>
    </row>
    <row r="15" ht="49.95" customHeight="1" spans="1:38">
      <c r="A15" s="65"/>
      <c r="B15" s="66"/>
      <c r="C15" s="52"/>
      <c r="D15" s="53"/>
      <c r="E15" s="67"/>
      <c r="F15" s="58"/>
      <c r="G15" s="63"/>
      <c r="H15" s="64"/>
      <c r="I15" s="122"/>
      <c r="J15" s="122"/>
      <c r="K15" s="63"/>
      <c r="L15" s="123"/>
      <c r="M15" s="123"/>
      <c r="N15" s="123"/>
      <c r="O15" s="124"/>
      <c r="P15" s="125"/>
      <c r="Q15" s="123"/>
      <c r="R15" s="123"/>
      <c r="S15" s="162"/>
      <c r="T15" s="162"/>
      <c r="U15" s="163"/>
      <c r="V15" s="162"/>
      <c r="W15" s="159"/>
      <c r="X15" s="158"/>
      <c r="Y15" s="183"/>
      <c r="Z15" s="183"/>
      <c r="AA15" s="187"/>
      <c r="AB15" s="187"/>
      <c r="AC15" s="185"/>
      <c r="AD15" s="185"/>
      <c r="AE15" s="186"/>
      <c r="AF15" s="186"/>
      <c r="AG15" s="186"/>
      <c r="AH15" s="123"/>
      <c r="AI15" s="123"/>
      <c r="AJ15" s="125"/>
      <c r="AK15" s="202"/>
      <c r="AL15" s="71"/>
    </row>
    <row r="16" ht="49.95" customHeight="1" spans="1:38">
      <c r="A16" s="65">
        <v>6</v>
      </c>
      <c r="B16" s="62" t="s">
        <v>119</v>
      </c>
      <c r="C16" s="52"/>
      <c r="D16" s="53"/>
      <c r="E16" s="54" t="s">
        <v>120</v>
      </c>
      <c r="F16" s="58" t="s">
        <v>45</v>
      </c>
      <c r="G16" s="63" t="s">
        <v>121</v>
      </c>
      <c r="H16" s="64" t="s">
        <v>122</v>
      </c>
      <c r="I16" s="122" t="s">
        <v>123</v>
      </c>
      <c r="J16" s="122" t="s">
        <v>124</v>
      </c>
      <c r="K16" s="63" t="s">
        <v>125</v>
      </c>
      <c r="L16" s="123" t="s">
        <v>51</v>
      </c>
      <c r="M16" s="123" t="s">
        <v>126</v>
      </c>
      <c r="N16" s="123" t="s">
        <v>105</v>
      </c>
      <c r="O16" s="123" t="s">
        <v>54</v>
      </c>
      <c r="P16" s="125" t="s">
        <v>127</v>
      </c>
      <c r="Q16" s="123" t="s">
        <v>56</v>
      </c>
      <c r="R16" s="123"/>
      <c r="S16" s="125" t="s">
        <v>128</v>
      </c>
      <c r="T16" s="125" t="s">
        <v>129</v>
      </c>
      <c r="U16" s="160" t="s">
        <v>130</v>
      </c>
      <c r="V16" s="125" t="s">
        <v>131</v>
      </c>
      <c r="W16" s="155" t="s">
        <v>132</v>
      </c>
      <c r="X16" s="158" t="s">
        <v>133</v>
      </c>
      <c r="Y16" s="183" t="s">
        <v>134</v>
      </c>
      <c r="Z16" s="183" t="s">
        <v>56</v>
      </c>
      <c r="AA16" s="187"/>
      <c r="AB16" s="187"/>
      <c r="AC16" s="185" t="s">
        <v>56</v>
      </c>
      <c r="AD16" s="185"/>
      <c r="AE16" s="186"/>
      <c r="AF16" s="186"/>
      <c r="AG16" s="186"/>
      <c r="AH16" s="125" t="s">
        <v>135</v>
      </c>
      <c r="AI16" s="125" t="s">
        <v>76</v>
      </c>
      <c r="AJ16" s="125" t="s">
        <v>67</v>
      </c>
      <c r="AK16" s="202" t="s">
        <v>68</v>
      </c>
      <c r="AL16" s="71" t="s">
        <v>136</v>
      </c>
    </row>
    <row r="17" ht="49.95" customHeight="1" spans="1:38">
      <c r="A17" s="65"/>
      <c r="B17" s="62"/>
      <c r="C17" s="52"/>
      <c r="D17" s="53"/>
      <c r="E17" s="54"/>
      <c r="F17" s="58"/>
      <c r="G17" s="63"/>
      <c r="H17" s="64"/>
      <c r="I17" s="122"/>
      <c r="J17" s="122"/>
      <c r="K17" s="63"/>
      <c r="L17" s="123"/>
      <c r="M17" s="123"/>
      <c r="N17" s="123"/>
      <c r="O17" s="123"/>
      <c r="P17" s="125"/>
      <c r="Q17" s="123"/>
      <c r="R17" s="123"/>
      <c r="S17" s="125"/>
      <c r="T17" s="125"/>
      <c r="U17" s="160"/>
      <c r="V17" s="125"/>
      <c r="W17" s="155"/>
      <c r="X17" s="158"/>
      <c r="Y17" s="183"/>
      <c r="Z17" s="183"/>
      <c r="AA17" s="187"/>
      <c r="AB17" s="187"/>
      <c r="AC17" s="185"/>
      <c r="AD17" s="185"/>
      <c r="AE17" s="186"/>
      <c r="AF17" s="186"/>
      <c r="AG17" s="186"/>
      <c r="AH17" s="125"/>
      <c r="AI17" s="125"/>
      <c r="AJ17" s="125"/>
      <c r="AK17" s="202"/>
      <c r="AL17" s="71"/>
    </row>
    <row r="18" ht="49.95" customHeight="1" spans="1:38">
      <c r="A18" s="65"/>
      <c r="B18" s="62"/>
      <c r="C18" s="52"/>
      <c r="D18" s="53"/>
      <c r="E18" s="54"/>
      <c r="F18" s="58" t="s">
        <v>45</v>
      </c>
      <c r="G18" s="63" t="s">
        <v>137</v>
      </c>
      <c r="H18" s="64" t="s">
        <v>138</v>
      </c>
      <c r="I18" s="122" t="s">
        <v>139</v>
      </c>
      <c r="J18" s="122"/>
      <c r="K18" s="63"/>
      <c r="L18" s="123" t="s">
        <v>51</v>
      </c>
      <c r="M18" s="123" t="s">
        <v>126</v>
      </c>
      <c r="N18" s="123" t="s">
        <v>105</v>
      </c>
      <c r="O18" s="123" t="s">
        <v>54</v>
      </c>
      <c r="P18" s="125" t="s">
        <v>127</v>
      </c>
      <c r="Q18" s="123" t="s">
        <v>56</v>
      </c>
      <c r="R18" s="123"/>
      <c r="S18" s="125" t="s">
        <v>140</v>
      </c>
      <c r="T18" s="125" t="s">
        <v>141</v>
      </c>
      <c r="U18" s="160" t="s">
        <v>142</v>
      </c>
      <c r="V18" s="125" t="s">
        <v>143</v>
      </c>
      <c r="W18" s="159" t="s">
        <v>61</v>
      </c>
      <c r="X18" s="158" t="s">
        <v>144</v>
      </c>
      <c r="Y18" s="155" t="s">
        <v>145</v>
      </c>
      <c r="Z18" s="183" t="s">
        <v>56</v>
      </c>
      <c r="AA18" s="187" t="s">
        <v>146</v>
      </c>
      <c r="AB18" s="187" t="s">
        <v>146</v>
      </c>
      <c r="AC18" s="185" t="s">
        <v>76</v>
      </c>
      <c r="AD18" s="185" t="s">
        <v>147</v>
      </c>
      <c r="AE18" s="186"/>
      <c r="AF18" s="186"/>
      <c r="AG18" s="186"/>
      <c r="AH18" s="125"/>
      <c r="AI18" s="125" t="s">
        <v>76</v>
      </c>
      <c r="AJ18" s="125"/>
      <c r="AK18" s="202"/>
      <c r="AL18" s="71"/>
    </row>
    <row r="19" ht="49.95" customHeight="1" spans="1:38">
      <c r="A19" s="65"/>
      <c r="B19" s="62"/>
      <c r="C19" s="52"/>
      <c r="D19" s="53"/>
      <c r="E19" s="54"/>
      <c r="F19" s="58"/>
      <c r="G19" s="63"/>
      <c r="H19" s="64"/>
      <c r="I19" s="122"/>
      <c r="J19" s="122"/>
      <c r="K19" s="63"/>
      <c r="L19" s="123"/>
      <c r="M19" s="123"/>
      <c r="N19" s="123"/>
      <c r="O19" s="123"/>
      <c r="P19" s="125"/>
      <c r="Q19" s="123"/>
      <c r="R19" s="123"/>
      <c r="S19" s="125"/>
      <c r="T19" s="125"/>
      <c r="U19" s="160"/>
      <c r="V19" s="125"/>
      <c r="W19" s="159"/>
      <c r="X19" s="158"/>
      <c r="Y19" s="155"/>
      <c r="Z19" s="183"/>
      <c r="AA19" s="187"/>
      <c r="AB19" s="187"/>
      <c r="AC19" s="185"/>
      <c r="AD19" s="185"/>
      <c r="AE19" s="186"/>
      <c r="AF19" s="186"/>
      <c r="AG19" s="186"/>
      <c r="AH19" s="125"/>
      <c r="AI19" s="125"/>
      <c r="AJ19" s="125"/>
      <c r="AK19" s="202"/>
      <c r="AL19" s="71"/>
    </row>
    <row r="20" ht="49.95" customHeight="1" spans="1:38">
      <c r="A20" s="61">
        <v>7</v>
      </c>
      <c r="B20" s="62" t="s">
        <v>148</v>
      </c>
      <c r="C20" s="52"/>
      <c r="D20" s="53"/>
      <c r="E20" s="54" t="s">
        <v>149</v>
      </c>
      <c r="F20" s="58" t="s">
        <v>45</v>
      </c>
      <c r="G20" s="63" t="s">
        <v>150</v>
      </c>
      <c r="H20" s="64" t="s">
        <v>151</v>
      </c>
      <c r="I20" s="122" t="s">
        <v>152</v>
      </c>
      <c r="J20" s="122" t="s">
        <v>153</v>
      </c>
      <c r="K20" s="63" t="s">
        <v>154</v>
      </c>
      <c r="L20" s="123" t="s">
        <v>51</v>
      </c>
      <c r="M20" s="123" t="s">
        <v>155</v>
      </c>
      <c r="N20" s="123" t="s">
        <v>105</v>
      </c>
      <c r="O20" s="124" t="s">
        <v>54</v>
      </c>
      <c r="P20" s="125" t="s">
        <v>127</v>
      </c>
      <c r="Q20" s="123" t="s">
        <v>56</v>
      </c>
      <c r="R20" s="123"/>
      <c r="S20" s="125" t="s">
        <v>140</v>
      </c>
      <c r="T20" s="125" t="s">
        <v>141</v>
      </c>
      <c r="U20" s="160" t="s">
        <v>156</v>
      </c>
      <c r="V20" s="125" t="s">
        <v>95</v>
      </c>
      <c r="W20" s="159" t="s">
        <v>61</v>
      </c>
      <c r="X20" s="158"/>
      <c r="Y20" s="155" t="s">
        <v>145</v>
      </c>
      <c r="Z20" s="183" t="s">
        <v>56</v>
      </c>
      <c r="AA20" s="187" t="s">
        <v>95</v>
      </c>
      <c r="AB20" s="187" t="s">
        <v>95</v>
      </c>
      <c r="AC20" s="185" t="s">
        <v>95</v>
      </c>
      <c r="AD20" s="185" t="s">
        <v>95</v>
      </c>
      <c r="AE20" s="186"/>
      <c r="AF20" s="186"/>
      <c r="AG20" s="186"/>
      <c r="AH20" s="125"/>
      <c r="AI20" s="125" t="s">
        <v>76</v>
      </c>
      <c r="AJ20" s="125"/>
      <c r="AK20" s="202"/>
      <c r="AL20" s="71"/>
    </row>
    <row r="21" ht="49.95" customHeight="1" spans="1:38">
      <c r="A21" s="61"/>
      <c r="B21" s="62"/>
      <c r="C21" s="52"/>
      <c r="D21" s="53"/>
      <c r="E21" s="54"/>
      <c r="F21" s="58"/>
      <c r="G21" s="63"/>
      <c r="H21" s="64"/>
      <c r="I21" s="122"/>
      <c r="J21" s="122"/>
      <c r="K21" s="63"/>
      <c r="L21" s="123"/>
      <c r="M21" s="123"/>
      <c r="N21" s="123"/>
      <c r="O21" s="124"/>
      <c r="P21" s="125"/>
      <c r="Q21" s="123"/>
      <c r="R21" s="123"/>
      <c r="S21" s="125"/>
      <c r="T21" s="125"/>
      <c r="U21" s="160"/>
      <c r="V21" s="125"/>
      <c r="W21" s="159"/>
      <c r="X21" s="158"/>
      <c r="Y21" s="155"/>
      <c r="Z21" s="183"/>
      <c r="AA21" s="187"/>
      <c r="AB21" s="187"/>
      <c r="AC21" s="185"/>
      <c r="AD21" s="185"/>
      <c r="AE21" s="186"/>
      <c r="AF21" s="186"/>
      <c r="AG21" s="186"/>
      <c r="AH21" s="125"/>
      <c r="AI21" s="125"/>
      <c r="AJ21" s="125"/>
      <c r="AK21" s="202"/>
      <c r="AL21" s="71"/>
    </row>
    <row r="22" ht="49.95" customHeight="1" spans="1:38">
      <c r="A22" s="61">
        <v>8</v>
      </c>
      <c r="B22" s="62" t="s">
        <v>148</v>
      </c>
      <c r="C22" s="52"/>
      <c r="D22" s="53"/>
      <c r="E22" s="54" t="s">
        <v>157</v>
      </c>
      <c r="F22" s="58" t="s">
        <v>45</v>
      </c>
      <c r="G22" s="63" t="s">
        <v>158</v>
      </c>
      <c r="H22" s="64" t="s">
        <v>159</v>
      </c>
      <c r="I22" s="122" t="s">
        <v>160</v>
      </c>
      <c r="J22" s="122" t="s">
        <v>161</v>
      </c>
      <c r="K22" s="63" t="s">
        <v>162</v>
      </c>
      <c r="L22" s="123" t="s">
        <v>51</v>
      </c>
      <c r="M22" s="123" t="s">
        <v>163</v>
      </c>
      <c r="N22" s="123" t="s">
        <v>105</v>
      </c>
      <c r="O22" s="124" t="s">
        <v>54</v>
      </c>
      <c r="P22" s="125" t="s">
        <v>127</v>
      </c>
      <c r="Q22" s="123" t="s">
        <v>56</v>
      </c>
      <c r="R22" s="123"/>
      <c r="S22" s="125" t="s">
        <v>140</v>
      </c>
      <c r="T22" s="125" t="s">
        <v>141</v>
      </c>
      <c r="U22" s="160" t="s">
        <v>156</v>
      </c>
      <c r="V22" s="125" t="s">
        <v>95</v>
      </c>
      <c r="W22" s="159" t="s">
        <v>61</v>
      </c>
      <c r="X22" s="158"/>
      <c r="Y22" s="155" t="s">
        <v>145</v>
      </c>
      <c r="Z22" s="183" t="s">
        <v>56</v>
      </c>
      <c r="AA22" s="187" t="s">
        <v>95</v>
      </c>
      <c r="AB22" s="187" t="s">
        <v>95</v>
      </c>
      <c r="AC22" s="185" t="s">
        <v>95</v>
      </c>
      <c r="AD22" s="185" t="s">
        <v>95</v>
      </c>
      <c r="AE22" s="186"/>
      <c r="AF22" s="186"/>
      <c r="AG22" s="186"/>
      <c r="AH22" s="125"/>
      <c r="AI22" s="125" t="s">
        <v>76</v>
      </c>
      <c r="AJ22" s="125"/>
      <c r="AK22" s="202"/>
      <c r="AL22" s="71"/>
    </row>
    <row r="23" ht="49.95" customHeight="1" spans="1:38">
      <c r="A23" s="61"/>
      <c r="B23" s="62"/>
      <c r="C23" s="52"/>
      <c r="D23" s="53"/>
      <c r="E23" s="54"/>
      <c r="F23" s="58"/>
      <c r="G23" s="63"/>
      <c r="H23" s="64"/>
      <c r="I23" s="122"/>
      <c r="J23" s="122"/>
      <c r="K23" s="63"/>
      <c r="L23" s="123"/>
      <c r="M23" s="123"/>
      <c r="N23" s="123"/>
      <c r="O23" s="124"/>
      <c r="P23" s="125"/>
      <c r="Q23" s="123"/>
      <c r="R23" s="123"/>
      <c r="S23" s="125"/>
      <c r="T23" s="125"/>
      <c r="U23" s="160"/>
      <c r="V23" s="125"/>
      <c r="W23" s="159"/>
      <c r="X23" s="158"/>
      <c r="Y23" s="183"/>
      <c r="Z23" s="183"/>
      <c r="AA23" s="187"/>
      <c r="AB23" s="187"/>
      <c r="AC23" s="185"/>
      <c r="AD23" s="185"/>
      <c r="AE23" s="186"/>
      <c r="AF23" s="186"/>
      <c r="AG23" s="186"/>
      <c r="AH23" s="125"/>
      <c r="AI23" s="125"/>
      <c r="AJ23" s="125"/>
      <c r="AK23" s="202"/>
      <c r="AL23" s="71"/>
    </row>
    <row r="24" ht="49.95" customHeight="1" spans="1:38">
      <c r="A24" s="61"/>
      <c r="B24" s="62"/>
      <c r="C24" s="52"/>
      <c r="D24" s="53"/>
      <c r="E24" s="54"/>
      <c r="F24" s="58"/>
      <c r="G24" s="63"/>
      <c r="H24" s="64"/>
      <c r="I24" s="122"/>
      <c r="J24" s="122"/>
      <c r="K24" s="63"/>
      <c r="L24" s="123"/>
      <c r="M24" s="123"/>
      <c r="N24" s="123"/>
      <c r="O24" s="124"/>
      <c r="P24" s="125"/>
      <c r="Q24" s="123"/>
      <c r="R24" s="123"/>
      <c r="S24" s="125"/>
      <c r="T24" s="125"/>
      <c r="U24" s="160"/>
      <c r="V24" s="125"/>
      <c r="W24" s="159"/>
      <c r="X24" s="158"/>
      <c r="Y24" s="183"/>
      <c r="Z24" s="183"/>
      <c r="AA24" s="187"/>
      <c r="AB24" s="187"/>
      <c r="AC24" s="185"/>
      <c r="AD24" s="185"/>
      <c r="AE24" s="186"/>
      <c r="AF24" s="186"/>
      <c r="AG24" s="186"/>
      <c r="AH24" s="125"/>
      <c r="AI24" s="125"/>
      <c r="AJ24" s="125"/>
      <c r="AK24" s="202"/>
      <c r="AL24" s="71"/>
    </row>
    <row r="25" ht="49.95" customHeight="1" spans="1:38">
      <c r="A25" s="61">
        <v>9</v>
      </c>
      <c r="B25" s="62" t="s">
        <v>164</v>
      </c>
      <c r="C25" s="52"/>
      <c r="D25" s="53"/>
      <c r="E25" s="54" t="s">
        <v>165</v>
      </c>
      <c r="F25" s="58" t="s">
        <v>45</v>
      </c>
      <c r="G25" s="63" t="s">
        <v>99</v>
      </c>
      <c r="H25" s="64" t="s">
        <v>166</v>
      </c>
      <c r="I25" s="122" t="s">
        <v>167</v>
      </c>
      <c r="J25" s="122" t="s">
        <v>168</v>
      </c>
      <c r="K25" s="63" t="s">
        <v>169</v>
      </c>
      <c r="L25" s="123" t="s">
        <v>51</v>
      </c>
      <c r="M25" s="123" t="s">
        <v>170</v>
      </c>
      <c r="N25" s="123" t="s">
        <v>105</v>
      </c>
      <c r="O25" s="123" t="s">
        <v>54</v>
      </c>
      <c r="P25" s="125" t="s">
        <v>127</v>
      </c>
      <c r="Q25" s="123" t="s">
        <v>56</v>
      </c>
      <c r="R25" s="123"/>
      <c r="S25" s="125" t="s">
        <v>170</v>
      </c>
      <c r="T25" s="125" t="s">
        <v>171</v>
      </c>
      <c r="U25" s="160" t="s">
        <v>172</v>
      </c>
      <c r="V25" s="125" t="s">
        <v>173</v>
      </c>
      <c r="W25" s="161" t="s">
        <v>174</v>
      </c>
      <c r="X25" s="94" t="s">
        <v>175</v>
      </c>
      <c r="Y25" s="174" t="s">
        <v>174</v>
      </c>
      <c r="Z25" s="174" t="s">
        <v>56</v>
      </c>
      <c r="AA25" s="188" t="s">
        <v>176</v>
      </c>
      <c r="AB25" s="188" t="s">
        <v>176</v>
      </c>
      <c r="AC25" s="123" t="s">
        <v>76</v>
      </c>
      <c r="AD25" s="123" t="s">
        <v>177</v>
      </c>
      <c r="AE25" s="186"/>
      <c r="AF25" s="186"/>
      <c r="AG25" s="186"/>
      <c r="AH25" s="125"/>
      <c r="AI25" s="125" t="s">
        <v>76</v>
      </c>
      <c r="AJ25" s="125"/>
      <c r="AK25" s="202"/>
      <c r="AL25" s="71"/>
    </row>
    <row r="26" ht="49.95" customHeight="1" spans="1:38">
      <c r="A26" s="61"/>
      <c r="B26" s="62"/>
      <c r="C26" s="52"/>
      <c r="D26" s="53"/>
      <c r="E26" s="54"/>
      <c r="F26" s="58"/>
      <c r="G26" s="63"/>
      <c r="H26" s="64"/>
      <c r="I26" s="122"/>
      <c r="J26" s="122"/>
      <c r="K26" s="63"/>
      <c r="L26" s="123"/>
      <c r="M26" s="123"/>
      <c r="N26" s="123"/>
      <c r="O26" s="123"/>
      <c r="P26" s="125"/>
      <c r="Q26" s="123"/>
      <c r="R26" s="123"/>
      <c r="S26" s="125"/>
      <c r="T26" s="125"/>
      <c r="U26" s="160"/>
      <c r="V26" s="125"/>
      <c r="W26" s="161"/>
      <c r="X26" s="94"/>
      <c r="Y26" s="174"/>
      <c r="Z26" s="174"/>
      <c r="AA26" s="188"/>
      <c r="AB26" s="188"/>
      <c r="AC26" s="123"/>
      <c r="AD26" s="123"/>
      <c r="AE26" s="186"/>
      <c r="AF26" s="186"/>
      <c r="AG26" s="186"/>
      <c r="AH26" s="125"/>
      <c r="AI26" s="125"/>
      <c r="AJ26" s="125"/>
      <c r="AK26" s="202"/>
      <c r="AL26" s="71"/>
    </row>
    <row r="27" ht="49.95" customHeight="1" spans="1:38">
      <c r="A27" s="68">
        <v>13</v>
      </c>
      <c r="B27" s="51" t="s">
        <v>178</v>
      </c>
      <c r="C27" s="69" t="s">
        <v>179</v>
      </c>
      <c r="D27" s="70" t="s">
        <v>180</v>
      </c>
      <c r="E27" s="71" t="s">
        <v>181</v>
      </c>
      <c r="F27" s="55" t="s">
        <v>182</v>
      </c>
      <c r="G27" s="72" t="s">
        <v>183</v>
      </c>
      <c r="H27" s="67" t="s">
        <v>184</v>
      </c>
      <c r="I27" s="120" t="s">
        <v>185</v>
      </c>
      <c r="J27" s="120" t="s">
        <v>168</v>
      </c>
      <c r="K27" s="72" t="s">
        <v>186</v>
      </c>
      <c r="L27" s="71" t="s">
        <v>51</v>
      </c>
      <c r="M27" s="71" t="s">
        <v>187</v>
      </c>
      <c r="N27" s="67" t="s">
        <v>105</v>
      </c>
      <c r="O27" s="67" t="s">
        <v>54</v>
      </c>
      <c r="P27" s="71" t="s">
        <v>127</v>
      </c>
      <c r="Q27" s="67" t="s">
        <v>56</v>
      </c>
      <c r="R27" s="71"/>
      <c r="S27" s="153" t="s">
        <v>188</v>
      </c>
      <c r="T27" s="152" t="s">
        <v>189</v>
      </c>
      <c r="U27" s="153" t="s">
        <v>190</v>
      </c>
      <c r="V27" s="153" t="s">
        <v>191</v>
      </c>
      <c r="W27" s="157" t="s">
        <v>192</v>
      </c>
      <c r="X27" s="56" t="s">
        <v>193</v>
      </c>
      <c r="Y27" s="152" t="s">
        <v>194</v>
      </c>
      <c r="Z27" s="153" t="s">
        <v>56</v>
      </c>
      <c r="AA27" s="189" t="s">
        <v>195</v>
      </c>
      <c r="AB27" s="189" t="s">
        <v>195</v>
      </c>
      <c r="AC27" s="152" t="s">
        <v>76</v>
      </c>
      <c r="AD27" s="152" t="s">
        <v>196</v>
      </c>
      <c r="AE27" s="153"/>
      <c r="AF27" s="153"/>
      <c r="AG27" s="153"/>
      <c r="AH27" s="71" t="s">
        <v>197</v>
      </c>
      <c r="AI27" s="71" t="s">
        <v>56</v>
      </c>
      <c r="AJ27" s="71" t="s">
        <v>67</v>
      </c>
      <c r="AK27" s="203" t="s">
        <v>68</v>
      </c>
      <c r="AL27" s="71" t="s">
        <v>198</v>
      </c>
    </row>
    <row r="28" ht="49.95" customHeight="1" spans="1:38">
      <c r="A28" s="68"/>
      <c r="B28" s="51"/>
      <c r="C28" s="73"/>
      <c r="D28" s="70"/>
      <c r="E28" s="71"/>
      <c r="F28" s="55"/>
      <c r="G28" s="72"/>
      <c r="H28" s="67"/>
      <c r="I28" s="120"/>
      <c r="J28" s="120"/>
      <c r="K28" s="72"/>
      <c r="L28" s="71"/>
      <c r="M28" s="71"/>
      <c r="N28" s="67"/>
      <c r="O28" s="67"/>
      <c r="P28" s="71"/>
      <c r="Q28" s="67"/>
      <c r="R28" s="71"/>
      <c r="S28" s="156" t="s">
        <v>188</v>
      </c>
      <c r="T28" s="155" t="s">
        <v>199</v>
      </c>
      <c r="U28" s="156" t="s">
        <v>200</v>
      </c>
      <c r="V28" s="156" t="s">
        <v>201</v>
      </c>
      <c r="W28" s="159" t="s">
        <v>192</v>
      </c>
      <c r="X28" s="59" t="s">
        <v>202</v>
      </c>
      <c r="Y28" s="155" t="s">
        <v>194</v>
      </c>
      <c r="Z28" s="156" t="s">
        <v>56</v>
      </c>
      <c r="AA28" s="184" t="s">
        <v>203</v>
      </c>
      <c r="AB28" s="184" t="s">
        <v>203</v>
      </c>
      <c r="AC28" s="155" t="s">
        <v>76</v>
      </c>
      <c r="AD28" s="155" t="s">
        <v>196</v>
      </c>
      <c r="AE28" s="156"/>
      <c r="AF28" s="156"/>
      <c r="AG28" s="156"/>
      <c r="AH28" s="71"/>
      <c r="AI28" s="71"/>
      <c r="AJ28" s="71"/>
      <c r="AK28" s="203"/>
      <c r="AL28" s="71"/>
    </row>
    <row r="29" ht="76.1" customHeight="1" spans="1:38">
      <c r="A29" s="50">
        <f>MAX($A$3:A28)+1</f>
        <v>14</v>
      </c>
      <c r="B29" s="51" t="s">
        <v>204</v>
      </c>
      <c r="C29" s="74"/>
      <c r="D29" s="75"/>
      <c r="E29" s="76" t="s">
        <v>205</v>
      </c>
      <c r="F29" s="77">
        <v>43004</v>
      </c>
      <c r="G29" s="78">
        <v>1000</v>
      </c>
      <c r="H29" s="79">
        <v>82.703478</v>
      </c>
      <c r="I29" s="126">
        <f>G29+H29</f>
        <v>1082.703478</v>
      </c>
      <c r="J29" s="127">
        <v>0</v>
      </c>
      <c r="K29" s="78">
        <f>I29+J29</f>
        <v>1082.703478</v>
      </c>
      <c r="L29" s="76" t="s">
        <v>51</v>
      </c>
      <c r="M29" s="76" t="s">
        <v>206</v>
      </c>
      <c r="N29" s="76" t="s">
        <v>105</v>
      </c>
      <c r="O29" s="128" t="s">
        <v>54</v>
      </c>
      <c r="P29" s="76" t="s">
        <v>207</v>
      </c>
      <c r="Q29" s="76" t="s">
        <v>56</v>
      </c>
      <c r="R29" s="76"/>
      <c r="S29" s="76" t="s">
        <v>205</v>
      </c>
      <c r="T29" s="76" t="s">
        <v>208</v>
      </c>
      <c r="U29" s="164" t="s">
        <v>209</v>
      </c>
      <c r="V29" s="76" t="s">
        <v>210</v>
      </c>
      <c r="W29" s="165" t="s">
        <v>192</v>
      </c>
      <c r="X29" s="78">
        <v>1595</v>
      </c>
      <c r="Y29" s="190" t="s">
        <v>194</v>
      </c>
      <c r="Z29" s="190" t="s">
        <v>56</v>
      </c>
      <c r="AA29" s="191" t="s">
        <v>211</v>
      </c>
      <c r="AB29" s="191" t="s">
        <v>211</v>
      </c>
      <c r="AC29" s="192" t="s">
        <v>56</v>
      </c>
      <c r="AD29" s="192"/>
      <c r="AE29" s="193"/>
      <c r="AF29" s="193"/>
      <c r="AG29" s="193"/>
      <c r="AH29" s="76" t="s">
        <v>212</v>
      </c>
      <c r="AI29" s="76" t="s">
        <v>56</v>
      </c>
      <c r="AJ29" s="76" t="s">
        <v>67</v>
      </c>
      <c r="AK29" s="204" t="s">
        <v>213</v>
      </c>
      <c r="AL29" s="205" t="s">
        <v>214</v>
      </c>
    </row>
    <row r="30" ht="49.95" customHeight="1" spans="1:38">
      <c r="A30" s="50">
        <f>MAX($A$3:A29)+1</f>
        <v>15</v>
      </c>
      <c r="B30" s="51" t="s">
        <v>215</v>
      </c>
      <c r="C30" s="74"/>
      <c r="D30" s="75"/>
      <c r="E30" s="71" t="s">
        <v>216</v>
      </c>
      <c r="F30" s="80">
        <v>43004</v>
      </c>
      <c r="G30" s="81">
        <v>799.968334</v>
      </c>
      <c r="H30" s="82">
        <v>241.530439</v>
      </c>
      <c r="I30" s="120">
        <v>1041.5</v>
      </c>
      <c r="J30" s="129">
        <v>0</v>
      </c>
      <c r="K30" s="81">
        <f>I30+J30</f>
        <v>1041.5</v>
      </c>
      <c r="L30" s="71" t="s">
        <v>51</v>
      </c>
      <c r="M30" s="71" t="s">
        <v>217</v>
      </c>
      <c r="N30" s="71" t="s">
        <v>105</v>
      </c>
      <c r="O30" s="72" t="s">
        <v>54</v>
      </c>
      <c r="P30" s="71" t="s">
        <v>218</v>
      </c>
      <c r="Q30" s="71" t="s">
        <v>56</v>
      </c>
      <c r="R30" s="71"/>
      <c r="S30" s="71" t="s">
        <v>219</v>
      </c>
      <c r="T30" s="71" t="s">
        <v>220</v>
      </c>
      <c r="U30" s="166" t="s">
        <v>221</v>
      </c>
      <c r="V30" s="71" t="s">
        <v>222</v>
      </c>
      <c r="W30" s="167" t="s">
        <v>61</v>
      </c>
      <c r="X30" s="81">
        <v>1395.61</v>
      </c>
      <c r="Y30" s="194" t="s">
        <v>194</v>
      </c>
      <c r="Z30" s="194" t="s">
        <v>56</v>
      </c>
      <c r="AA30" s="195" t="s">
        <v>223</v>
      </c>
      <c r="AB30" s="195" t="s">
        <v>224</v>
      </c>
      <c r="AC30" s="67"/>
      <c r="AD30" s="67"/>
      <c r="AE30" s="196"/>
      <c r="AF30" s="196"/>
      <c r="AG30" s="196"/>
      <c r="AH30" s="71" t="s">
        <v>225</v>
      </c>
      <c r="AI30" s="71" t="s">
        <v>56</v>
      </c>
      <c r="AJ30" s="71" t="s">
        <v>67</v>
      </c>
      <c r="AK30" s="206" t="s">
        <v>213</v>
      </c>
      <c r="AL30" s="167" t="s">
        <v>226</v>
      </c>
    </row>
    <row r="31" ht="49.95" customHeight="1" spans="1:38">
      <c r="A31" s="83">
        <f>MAX($A$3:A30)+1</f>
        <v>16</v>
      </c>
      <c r="B31" s="84" t="s">
        <v>227</v>
      </c>
      <c r="C31" s="74" t="s">
        <v>228</v>
      </c>
      <c r="D31" s="75"/>
      <c r="E31" s="71" t="s">
        <v>229</v>
      </c>
      <c r="F31" s="85">
        <v>43004</v>
      </c>
      <c r="G31" s="86">
        <v>596.013248</v>
      </c>
      <c r="H31" s="87">
        <v>146.321437</v>
      </c>
      <c r="I31" s="130">
        <v>742.33</v>
      </c>
      <c r="J31" s="131">
        <v>0</v>
      </c>
      <c r="K31" s="86">
        <f>I31+J31</f>
        <v>742.33</v>
      </c>
      <c r="L31" s="69" t="s">
        <v>51</v>
      </c>
      <c r="M31" s="69" t="s">
        <v>230</v>
      </c>
      <c r="N31" s="69" t="s">
        <v>105</v>
      </c>
      <c r="O31" s="132" t="s">
        <v>54</v>
      </c>
      <c r="P31" s="69"/>
      <c r="Q31" s="69" t="s">
        <v>56</v>
      </c>
      <c r="R31" s="71"/>
      <c r="S31" s="71" t="s">
        <v>231</v>
      </c>
      <c r="T31" s="69" t="s">
        <v>232</v>
      </c>
      <c r="U31" s="168" t="s">
        <v>233</v>
      </c>
      <c r="V31" s="69" t="s">
        <v>234</v>
      </c>
      <c r="W31" s="166" t="s">
        <v>235</v>
      </c>
      <c r="X31" s="81">
        <v>204.88</v>
      </c>
      <c r="Y31" s="194" t="s">
        <v>235</v>
      </c>
      <c r="Z31" s="194" t="s">
        <v>56</v>
      </c>
      <c r="AA31" s="195" t="s">
        <v>236</v>
      </c>
      <c r="AB31" s="195" t="s">
        <v>237</v>
      </c>
      <c r="AC31" s="67"/>
      <c r="AD31" s="67"/>
      <c r="AE31" s="196"/>
      <c r="AF31" s="196"/>
      <c r="AG31" s="196"/>
      <c r="AH31" s="69"/>
      <c r="AI31" s="71" t="s">
        <v>56</v>
      </c>
      <c r="AJ31" s="71" t="s">
        <v>67</v>
      </c>
      <c r="AK31" s="203" t="s">
        <v>213</v>
      </c>
      <c r="AL31" s="194" t="s">
        <v>238</v>
      </c>
    </row>
    <row r="32" ht="49.95" customHeight="1" spans="1:38">
      <c r="A32" s="88"/>
      <c r="B32" s="89"/>
      <c r="C32" s="74"/>
      <c r="D32" s="75"/>
      <c r="E32" s="71"/>
      <c r="F32" s="90"/>
      <c r="G32" s="91"/>
      <c r="H32" s="92"/>
      <c r="I32" s="133"/>
      <c r="J32" s="134"/>
      <c r="K32" s="91"/>
      <c r="L32" s="73"/>
      <c r="M32" s="73"/>
      <c r="N32" s="73"/>
      <c r="O32" s="135"/>
      <c r="P32" s="73"/>
      <c r="Q32" s="73"/>
      <c r="R32" s="71"/>
      <c r="S32" s="71"/>
      <c r="T32" s="125"/>
      <c r="U32" s="160"/>
      <c r="V32" s="73"/>
      <c r="W32" s="167"/>
      <c r="X32" s="81"/>
      <c r="Y32" s="194"/>
      <c r="Z32" s="194"/>
      <c r="AA32" s="195"/>
      <c r="AB32" s="195"/>
      <c r="AC32" s="67"/>
      <c r="AD32" s="67"/>
      <c r="AE32" s="196"/>
      <c r="AF32" s="196"/>
      <c r="AG32" s="196"/>
      <c r="AH32" s="73"/>
      <c r="AI32" s="71"/>
      <c r="AJ32" s="71" t="s">
        <v>67</v>
      </c>
      <c r="AK32" s="206" t="s">
        <v>213</v>
      </c>
      <c r="AL32" s="194"/>
    </row>
    <row r="33" ht="59.95" customHeight="1" spans="1:40">
      <c r="A33" s="61"/>
      <c r="B33" s="62"/>
      <c r="C33" s="74"/>
      <c r="D33" s="75"/>
      <c r="E33" s="71"/>
      <c r="F33" s="93"/>
      <c r="G33" s="94"/>
      <c r="H33" s="95"/>
      <c r="I33" s="122"/>
      <c r="J33" s="136"/>
      <c r="K33" s="94"/>
      <c r="L33" s="125"/>
      <c r="M33" s="125"/>
      <c r="N33" s="125"/>
      <c r="O33" s="123"/>
      <c r="P33" s="125"/>
      <c r="Q33" s="125"/>
      <c r="R33" s="71"/>
      <c r="S33" s="71" t="s">
        <v>231</v>
      </c>
      <c r="T33" s="71" t="s">
        <v>239</v>
      </c>
      <c r="U33" s="166" t="s">
        <v>240</v>
      </c>
      <c r="V33" s="125"/>
      <c r="W33" s="167" t="s">
        <v>61</v>
      </c>
      <c r="X33" s="81">
        <v>777.2</v>
      </c>
      <c r="Y33" s="194" t="s">
        <v>194</v>
      </c>
      <c r="Z33" s="194" t="s">
        <v>56</v>
      </c>
      <c r="AA33" s="195" t="s">
        <v>241</v>
      </c>
      <c r="AB33" s="195">
        <v>2</v>
      </c>
      <c r="AC33" s="67"/>
      <c r="AD33" s="67"/>
      <c r="AE33" s="196"/>
      <c r="AF33" s="196"/>
      <c r="AG33" s="196"/>
      <c r="AH33" s="125"/>
      <c r="AI33" s="71" t="s">
        <v>56</v>
      </c>
      <c r="AJ33" s="71" t="s">
        <v>67</v>
      </c>
      <c r="AK33" s="206" t="s">
        <v>213</v>
      </c>
      <c r="AL33" s="194"/>
      <c r="AN33" s="207" t="s">
        <v>228</v>
      </c>
    </row>
    <row r="34" ht="49.95" customHeight="1" spans="1:38">
      <c r="A34" s="83">
        <f>MAX($A$3:A33)+1</f>
        <v>17</v>
      </c>
      <c r="B34" s="84" t="s">
        <v>242</v>
      </c>
      <c r="C34" s="74"/>
      <c r="D34" s="75"/>
      <c r="E34" s="71" t="s">
        <v>243</v>
      </c>
      <c r="F34" s="85">
        <v>43004</v>
      </c>
      <c r="G34" s="86">
        <v>499.5</v>
      </c>
      <c r="H34" s="87">
        <v>106.686953</v>
      </c>
      <c r="I34" s="130">
        <f>G34+H34</f>
        <v>606.186953</v>
      </c>
      <c r="J34" s="131">
        <v>0</v>
      </c>
      <c r="K34" s="86">
        <f>I34+J34</f>
        <v>606.186953</v>
      </c>
      <c r="L34" s="69" t="s">
        <v>51</v>
      </c>
      <c r="M34" s="69" t="s">
        <v>244</v>
      </c>
      <c r="N34" s="69" t="s">
        <v>105</v>
      </c>
      <c r="O34" s="101" t="s">
        <v>54</v>
      </c>
      <c r="P34" s="69" t="s">
        <v>207</v>
      </c>
      <c r="Q34" s="69" t="s">
        <v>56</v>
      </c>
      <c r="R34" s="71"/>
      <c r="S34" s="69" t="s">
        <v>245</v>
      </c>
      <c r="T34" s="69" t="s">
        <v>246</v>
      </c>
      <c r="U34" s="168" t="s">
        <v>247</v>
      </c>
      <c r="V34" s="69" t="s">
        <v>248</v>
      </c>
      <c r="W34" s="167"/>
      <c r="X34" s="81"/>
      <c r="Y34" s="194"/>
      <c r="Z34" s="194"/>
      <c r="AA34" s="195"/>
      <c r="AB34" s="195"/>
      <c r="AC34" s="67"/>
      <c r="AD34" s="67"/>
      <c r="AE34" s="196"/>
      <c r="AF34" s="196"/>
      <c r="AG34" s="196"/>
      <c r="AH34" s="71" t="s">
        <v>249</v>
      </c>
      <c r="AI34" s="71"/>
      <c r="AJ34" s="71" t="s">
        <v>67</v>
      </c>
      <c r="AK34" s="206" t="s">
        <v>213</v>
      </c>
      <c r="AL34" s="194" t="s">
        <v>250</v>
      </c>
    </row>
    <row r="35" ht="49.95" customHeight="1" spans="1:38">
      <c r="A35" s="88"/>
      <c r="B35" s="89"/>
      <c r="C35" s="74"/>
      <c r="D35" s="75"/>
      <c r="E35" s="71"/>
      <c r="F35" s="90"/>
      <c r="G35" s="91"/>
      <c r="H35" s="92"/>
      <c r="I35" s="133"/>
      <c r="J35" s="134"/>
      <c r="K35" s="91"/>
      <c r="L35" s="73"/>
      <c r="M35" s="73"/>
      <c r="N35" s="73"/>
      <c r="O35" s="105"/>
      <c r="P35" s="73"/>
      <c r="Q35" s="73"/>
      <c r="R35" s="71"/>
      <c r="S35" s="73"/>
      <c r="T35" s="73"/>
      <c r="U35" s="169"/>
      <c r="V35" s="73"/>
      <c r="W35" s="167"/>
      <c r="X35" s="81"/>
      <c r="Y35" s="194"/>
      <c r="Z35" s="194"/>
      <c r="AA35" s="195"/>
      <c r="AB35" s="195"/>
      <c r="AC35" s="67"/>
      <c r="AD35" s="67"/>
      <c r="AE35" s="196"/>
      <c r="AF35" s="196"/>
      <c r="AG35" s="196"/>
      <c r="AH35" s="71"/>
      <c r="AI35" s="71"/>
      <c r="AJ35" s="71" t="s">
        <v>67</v>
      </c>
      <c r="AK35" s="206" t="s">
        <v>213</v>
      </c>
      <c r="AL35" s="194"/>
    </row>
    <row r="36" ht="54.95" customHeight="1" spans="1:38">
      <c r="A36" s="61"/>
      <c r="B36" s="62"/>
      <c r="C36" s="96"/>
      <c r="D36" s="97"/>
      <c r="E36" s="71"/>
      <c r="F36" s="93"/>
      <c r="G36" s="94"/>
      <c r="H36" s="95"/>
      <c r="I36" s="122"/>
      <c r="J36" s="136"/>
      <c r="K36" s="94"/>
      <c r="L36" s="125"/>
      <c r="M36" s="125"/>
      <c r="N36" s="125"/>
      <c r="O36" s="63"/>
      <c r="P36" s="125"/>
      <c r="Q36" s="125"/>
      <c r="R36" s="71"/>
      <c r="S36" s="125"/>
      <c r="T36" s="125"/>
      <c r="U36" s="160"/>
      <c r="V36" s="125"/>
      <c r="W36" s="167" t="s">
        <v>192</v>
      </c>
      <c r="X36" s="81">
        <v>123.43</v>
      </c>
      <c r="Y36" s="194" t="s">
        <v>194</v>
      </c>
      <c r="Z36" s="194" t="s">
        <v>56</v>
      </c>
      <c r="AA36" s="195" t="s">
        <v>251</v>
      </c>
      <c r="AB36" s="195" t="s">
        <v>251</v>
      </c>
      <c r="AC36" s="67" t="s">
        <v>252</v>
      </c>
      <c r="AD36" s="67" t="s">
        <v>253</v>
      </c>
      <c r="AE36" s="196"/>
      <c r="AF36" s="196"/>
      <c r="AG36" s="196"/>
      <c r="AH36" s="71"/>
      <c r="AI36" s="71" t="s">
        <v>56</v>
      </c>
      <c r="AJ36" s="71" t="s">
        <v>67</v>
      </c>
      <c r="AK36" s="206" t="s">
        <v>213</v>
      </c>
      <c r="AL36" s="194"/>
    </row>
    <row r="37" ht="49.95" customHeight="1" spans="1:38">
      <c r="A37" s="98">
        <f>MAX($A$3:A36)+1</f>
        <v>18</v>
      </c>
      <c r="B37" s="84" t="s">
        <v>254</v>
      </c>
      <c r="C37" s="71" t="s">
        <v>255</v>
      </c>
      <c r="D37" s="70">
        <f>37686865%%</f>
        <v>3768.6865</v>
      </c>
      <c r="E37" s="99" t="s">
        <v>256</v>
      </c>
      <c r="F37" s="100">
        <v>43272</v>
      </c>
      <c r="G37" s="101">
        <v>6917.7</v>
      </c>
      <c r="H37" s="102">
        <v>2575.86</v>
      </c>
      <c r="I37" s="130">
        <f>G37+H37</f>
        <v>9493.56</v>
      </c>
      <c r="J37" s="130">
        <f>735825.68/10000</f>
        <v>73.582568</v>
      </c>
      <c r="K37" s="101">
        <f>SUM(G37:H48)+J37</f>
        <v>9567.142568</v>
      </c>
      <c r="L37" s="137" t="s">
        <v>51</v>
      </c>
      <c r="M37" s="138" t="s">
        <v>257</v>
      </c>
      <c r="N37" s="132" t="s">
        <v>105</v>
      </c>
      <c r="O37" s="139" t="s">
        <v>258</v>
      </c>
      <c r="P37" s="69" t="s">
        <v>127</v>
      </c>
      <c r="Q37" s="132" t="s">
        <v>56</v>
      </c>
      <c r="R37" s="67"/>
      <c r="S37" s="69" t="s">
        <v>259</v>
      </c>
      <c r="T37" s="71" t="s">
        <v>260</v>
      </c>
      <c r="U37" s="166" t="s">
        <v>261</v>
      </c>
      <c r="V37" s="170" t="s">
        <v>262</v>
      </c>
      <c r="W37" s="167" t="s">
        <v>74</v>
      </c>
      <c r="X37" s="81">
        <v>60.8</v>
      </c>
      <c r="Y37" s="194" t="s">
        <v>194</v>
      </c>
      <c r="Z37" s="194" t="s">
        <v>56</v>
      </c>
      <c r="AA37" s="195" t="s">
        <v>195</v>
      </c>
      <c r="AB37" s="195" t="s">
        <v>195</v>
      </c>
      <c r="AC37" s="67" t="s">
        <v>56</v>
      </c>
      <c r="AD37" s="67" t="s">
        <v>263</v>
      </c>
      <c r="AE37" s="196"/>
      <c r="AF37" s="196"/>
      <c r="AG37" s="196"/>
      <c r="AH37" s="132" t="s">
        <v>264</v>
      </c>
      <c r="AI37" s="71" t="s">
        <v>56</v>
      </c>
      <c r="AJ37" s="71" t="s">
        <v>67</v>
      </c>
      <c r="AK37" s="208" t="s">
        <v>265</v>
      </c>
      <c r="AL37" s="172" t="s">
        <v>266</v>
      </c>
    </row>
    <row r="38" ht="49.95" customHeight="1" spans="1:38">
      <c r="A38" s="103"/>
      <c r="B38" s="89"/>
      <c r="C38" s="71"/>
      <c r="D38" s="70"/>
      <c r="E38" s="99"/>
      <c r="F38" s="104"/>
      <c r="G38" s="105"/>
      <c r="H38" s="106"/>
      <c r="I38" s="133"/>
      <c r="J38" s="133"/>
      <c r="K38" s="105"/>
      <c r="L38" s="137" t="s">
        <v>51</v>
      </c>
      <c r="M38" s="140"/>
      <c r="N38" s="135"/>
      <c r="O38" s="141"/>
      <c r="P38" s="73"/>
      <c r="Q38" s="135"/>
      <c r="R38" s="67"/>
      <c r="S38" s="73"/>
      <c r="T38" s="71" t="s">
        <v>260</v>
      </c>
      <c r="U38" s="166" t="s">
        <v>261</v>
      </c>
      <c r="V38" s="73"/>
      <c r="W38" s="167" t="s">
        <v>174</v>
      </c>
      <c r="X38" s="81">
        <v>2349.09</v>
      </c>
      <c r="Y38" s="194" t="s">
        <v>174</v>
      </c>
      <c r="Z38" s="194" t="s">
        <v>56</v>
      </c>
      <c r="AA38" s="195" t="s">
        <v>195</v>
      </c>
      <c r="AB38" s="195" t="s">
        <v>195</v>
      </c>
      <c r="AC38" s="67" t="s">
        <v>76</v>
      </c>
      <c r="AD38" s="67" t="s">
        <v>267</v>
      </c>
      <c r="AE38" s="196"/>
      <c r="AF38" s="196"/>
      <c r="AG38" s="196"/>
      <c r="AH38" s="135"/>
      <c r="AI38" s="71" t="s">
        <v>56</v>
      </c>
      <c r="AJ38" s="71" t="s">
        <v>67</v>
      </c>
      <c r="AK38" s="209"/>
      <c r="AL38" s="210"/>
    </row>
    <row r="39" ht="49.95" customHeight="1" spans="1:38">
      <c r="A39" s="103"/>
      <c r="B39" s="89"/>
      <c r="C39" s="71"/>
      <c r="D39" s="70"/>
      <c r="E39" s="99"/>
      <c r="F39" s="104"/>
      <c r="G39" s="105"/>
      <c r="H39" s="106"/>
      <c r="I39" s="133"/>
      <c r="J39" s="133"/>
      <c r="K39" s="105"/>
      <c r="L39" s="137" t="s">
        <v>51</v>
      </c>
      <c r="M39" s="140"/>
      <c r="N39" s="135"/>
      <c r="O39" s="141"/>
      <c r="P39" s="73"/>
      <c r="Q39" s="135"/>
      <c r="R39" s="67"/>
      <c r="S39" s="73"/>
      <c r="T39" s="71" t="s">
        <v>260</v>
      </c>
      <c r="U39" s="166" t="s">
        <v>261</v>
      </c>
      <c r="V39" s="73"/>
      <c r="W39" s="167" t="s">
        <v>174</v>
      </c>
      <c r="X39" s="81">
        <v>3619.22</v>
      </c>
      <c r="Y39" s="194" t="s">
        <v>268</v>
      </c>
      <c r="Z39" s="194" t="s">
        <v>56</v>
      </c>
      <c r="AA39" s="195" t="s">
        <v>269</v>
      </c>
      <c r="AB39" s="195" t="s">
        <v>269</v>
      </c>
      <c r="AC39" s="67" t="s">
        <v>76</v>
      </c>
      <c r="AD39" s="67" t="s">
        <v>270</v>
      </c>
      <c r="AE39" s="196"/>
      <c r="AF39" s="196"/>
      <c r="AG39" s="196"/>
      <c r="AH39" s="135"/>
      <c r="AI39" s="71" t="s">
        <v>56</v>
      </c>
      <c r="AJ39" s="71" t="s">
        <v>67</v>
      </c>
      <c r="AK39" s="209"/>
      <c r="AL39" s="210"/>
    </row>
    <row r="40" ht="49.95" customHeight="1" spans="1:38">
      <c r="A40" s="103"/>
      <c r="B40" s="89"/>
      <c r="C40" s="71"/>
      <c r="D40" s="70"/>
      <c r="E40" s="99"/>
      <c r="F40" s="104"/>
      <c r="G40" s="105"/>
      <c r="H40" s="106"/>
      <c r="I40" s="133"/>
      <c r="J40" s="133"/>
      <c r="K40" s="105"/>
      <c r="L40" s="137" t="s">
        <v>51</v>
      </c>
      <c r="M40" s="140"/>
      <c r="N40" s="135"/>
      <c r="O40" s="141"/>
      <c r="P40" s="73"/>
      <c r="Q40" s="135"/>
      <c r="R40" s="67"/>
      <c r="S40" s="73"/>
      <c r="T40" s="71" t="s">
        <v>271</v>
      </c>
      <c r="U40" s="166" t="s">
        <v>272</v>
      </c>
      <c r="V40" s="73"/>
      <c r="W40" s="167" t="s">
        <v>192</v>
      </c>
      <c r="X40" s="81">
        <v>930.48</v>
      </c>
      <c r="Y40" s="194" t="s">
        <v>194</v>
      </c>
      <c r="Z40" s="194" t="s">
        <v>56</v>
      </c>
      <c r="AA40" s="195">
        <v>1</v>
      </c>
      <c r="AB40" s="195">
        <v>1</v>
      </c>
      <c r="AC40" s="67" t="s">
        <v>76</v>
      </c>
      <c r="AD40" s="67" t="s">
        <v>273</v>
      </c>
      <c r="AE40" s="196"/>
      <c r="AF40" s="196"/>
      <c r="AG40" s="196"/>
      <c r="AH40" s="135"/>
      <c r="AI40" s="71" t="s">
        <v>56</v>
      </c>
      <c r="AJ40" s="71" t="s">
        <v>67</v>
      </c>
      <c r="AK40" s="209"/>
      <c r="AL40" s="210"/>
    </row>
    <row r="41" ht="49.95" customHeight="1" spans="1:38">
      <c r="A41" s="103"/>
      <c r="B41" s="89"/>
      <c r="C41" s="71"/>
      <c r="D41" s="70"/>
      <c r="E41" s="99"/>
      <c r="F41" s="104"/>
      <c r="G41" s="105"/>
      <c r="H41" s="106"/>
      <c r="I41" s="133"/>
      <c r="J41" s="133"/>
      <c r="K41" s="105"/>
      <c r="L41" s="137" t="s">
        <v>51</v>
      </c>
      <c r="M41" s="140"/>
      <c r="N41" s="135"/>
      <c r="O41" s="141"/>
      <c r="P41" s="73"/>
      <c r="Q41" s="135"/>
      <c r="R41" s="67"/>
      <c r="S41" s="73"/>
      <c r="T41" s="71" t="s">
        <v>274</v>
      </c>
      <c r="U41" s="166" t="s">
        <v>275</v>
      </c>
      <c r="V41" s="73"/>
      <c r="W41" s="167" t="s">
        <v>192</v>
      </c>
      <c r="X41" s="81">
        <v>202.64</v>
      </c>
      <c r="Y41" s="194" t="s">
        <v>194</v>
      </c>
      <c r="Z41" s="194" t="s">
        <v>56</v>
      </c>
      <c r="AA41" s="195">
        <v>2</v>
      </c>
      <c r="AB41" s="195">
        <v>2</v>
      </c>
      <c r="AC41" s="67" t="s">
        <v>56</v>
      </c>
      <c r="AD41" s="67"/>
      <c r="AE41" s="196"/>
      <c r="AF41" s="196"/>
      <c r="AG41" s="196"/>
      <c r="AH41" s="135"/>
      <c r="AI41" s="71" t="s">
        <v>56</v>
      </c>
      <c r="AJ41" s="71" t="s">
        <v>67</v>
      </c>
      <c r="AK41" s="209"/>
      <c r="AL41" s="210"/>
    </row>
    <row r="42" ht="49.95" customHeight="1" spans="1:38">
      <c r="A42" s="103"/>
      <c r="B42" s="89"/>
      <c r="C42" s="71"/>
      <c r="D42" s="70"/>
      <c r="E42" s="99"/>
      <c r="F42" s="104"/>
      <c r="G42" s="105"/>
      <c r="H42" s="106"/>
      <c r="I42" s="133"/>
      <c r="J42" s="133"/>
      <c r="K42" s="105"/>
      <c r="L42" s="137" t="s">
        <v>51</v>
      </c>
      <c r="M42" s="140"/>
      <c r="N42" s="135"/>
      <c r="O42" s="141"/>
      <c r="P42" s="73"/>
      <c r="Q42" s="135"/>
      <c r="R42" s="67"/>
      <c r="S42" s="73"/>
      <c r="T42" s="71" t="s">
        <v>276</v>
      </c>
      <c r="U42" s="166" t="s">
        <v>277</v>
      </c>
      <c r="V42" s="73"/>
      <c r="W42" s="167" t="s">
        <v>192</v>
      </c>
      <c r="X42" s="81">
        <v>57.67</v>
      </c>
      <c r="Y42" s="194" t="s">
        <v>194</v>
      </c>
      <c r="Z42" s="194" t="s">
        <v>56</v>
      </c>
      <c r="AA42" s="195">
        <v>2</v>
      </c>
      <c r="AB42" s="195">
        <v>2</v>
      </c>
      <c r="AC42" s="67" t="s">
        <v>56</v>
      </c>
      <c r="AD42" s="67" t="s">
        <v>278</v>
      </c>
      <c r="AE42" s="196"/>
      <c r="AF42" s="196"/>
      <c r="AG42" s="196"/>
      <c r="AH42" s="135"/>
      <c r="AI42" s="71" t="s">
        <v>56</v>
      </c>
      <c r="AJ42" s="71" t="s">
        <v>67</v>
      </c>
      <c r="AK42" s="209"/>
      <c r="AL42" s="210"/>
    </row>
    <row r="43" ht="49.95" customHeight="1" spans="1:38">
      <c r="A43" s="103"/>
      <c r="B43" s="89"/>
      <c r="C43" s="71"/>
      <c r="D43" s="70"/>
      <c r="E43" s="99"/>
      <c r="F43" s="104"/>
      <c r="G43" s="105"/>
      <c r="H43" s="106"/>
      <c r="I43" s="133"/>
      <c r="J43" s="133"/>
      <c r="K43" s="105"/>
      <c r="L43" s="137" t="s">
        <v>51</v>
      </c>
      <c r="M43" s="140"/>
      <c r="N43" s="135"/>
      <c r="O43" s="141"/>
      <c r="P43" s="73"/>
      <c r="Q43" s="135"/>
      <c r="R43" s="67"/>
      <c r="S43" s="73"/>
      <c r="T43" s="71" t="s">
        <v>279</v>
      </c>
      <c r="U43" s="166" t="s">
        <v>280</v>
      </c>
      <c r="V43" s="73"/>
      <c r="W43" s="167" t="s">
        <v>192</v>
      </c>
      <c r="X43" s="81">
        <v>324.17</v>
      </c>
      <c r="Y43" s="194" t="s">
        <v>194</v>
      </c>
      <c r="Z43" s="194" t="s">
        <v>56</v>
      </c>
      <c r="AA43" s="195">
        <v>2</v>
      </c>
      <c r="AB43" s="195">
        <v>2</v>
      </c>
      <c r="AC43" s="67" t="s">
        <v>76</v>
      </c>
      <c r="AD43" s="67" t="s">
        <v>281</v>
      </c>
      <c r="AE43" s="196"/>
      <c r="AF43" s="196"/>
      <c r="AG43" s="196"/>
      <c r="AH43" s="135"/>
      <c r="AI43" s="71" t="s">
        <v>56</v>
      </c>
      <c r="AJ43" s="71" t="s">
        <v>67</v>
      </c>
      <c r="AK43" s="209"/>
      <c r="AL43" s="210"/>
    </row>
    <row r="44" ht="49.95" customHeight="1" spans="1:38">
      <c r="A44" s="103"/>
      <c r="B44" s="89"/>
      <c r="C44" s="71"/>
      <c r="D44" s="70"/>
      <c r="E44" s="99"/>
      <c r="F44" s="104"/>
      <c r="G44" s="105"/>
      <c r="H44" s="106"/>
      <c r="I44" s="133"/>
      <c r="J44" s="133"/>
      <c r="K44" s="105"/>
      <c r="L44" s="137" t="s">
        <v>51</v>
      </c>
      <c r="M44" s="140"/>
      <c r="N44" s="135"/>
      <c r="O44" s="141"/>
      <c r="P44" s="73"/>
      <c r="Q44" s="135"/>
      <c r="R44" s="67"/>
      <c r="S44" s="73"/>
      <c r="T44" s="71" t="s">
        <v>282</v>
      </c>
      <c r="U44" s="166" t="s">
        <v>283</v>
      </c>
      <c r="V44" s="73"/>
      <c r="W44" s="167" t="s">
        <v>192</v>
      </c>
      <c r="X44" s="81">
        <v>123.85</v>
      </c>
      <c r="Y44" s="194" t="s">
        <v>194</v>
      </c>
      <c r="Z44" s="194" t="s">
        <v>56</v>
      </c>
      <c r="AA44" s="195">
        <v>3</v>
      </c>
      <c r="AB44" s="195">
        <v>3</v>
      </c>
      <c r="AC44" s="67" t="s">
        <v>76</v>
      </c>
      <c r="AD44" s="67" t="s">
        <v>284</v>
      </c>
      <c r="AE44" s="196"/>
      <c r="AF44" s="196"/>
      <c r="AG44" s="196"/>
      <c r="AH44" s="135"/>
      <c r="AI44" s="71" t="s">
        <v>56</v>
      </c>
      <c r="AJ44" s="71" t="s">
        <v>67</v>
      </c>
      <c r="AK44" s="209"/>
      <c r="AL44" s="210"/>
    </row>
    <row r="45" ht="49.95" customHeight="1" spans="1:38">
      <c r="A45" s="103"/>
      <c r="B45" s="89"/>
      <c r="C45" s="71"/>
      <c r="D45" s="70"/>
      <c r="E45" s="99"/>
      <c r="F45" s="104"/>
      <c r="G45" s="105"/>
      <c r="H45" s="106"/>
      <c r="I45" s="133"/>
      <c r="J45" s="133"/>
      <c r="K45" s="105"/>
      <c r="L45" s="137" t="s">
        <v>51</v>
      </c>
      <c r="M45" s="140"/>
      <c r="N45" s="135"/>
      <c r="O45" s="141"/>
      <c r="P45" s="73"/>
      <c r="Q45" s="135"/>
      <c r="R45" s="67"/>
      <c r="S45" s="73"/>
      <c r="T45" s="71" t="s">
        <v>285</v>
      </c>
      <c r="U45" s="166" t="s">
        <v>286</v>
      </c>
      <c r="V45" s="73"/>
      <c r="W45" s="167" t="s">
        <v>192</v>
      </c>
      <c r="X45" s="81">
        <v>49.81</v>
      </c>
      <c r="Y45" s="194" t="s">
        <v>194</v>
      </c>
      <c r="Z45" s="194" t="s">
        <v>56</v>
      </c>
      <c r="AA45" s="195">
        <v>3</v>
      </c>
      <c r="AB45" s="195">
        <v>3</v>
      </c>
      <c r="AC45" s="67" t="s">
        <v>56</v>
      </c>
      <c r="AD45" s="67" t="s">
        <v>287</v>
      </c>
      <c r="AE45" s="196"/>
      <c r="AF45" s="196"/>
      <c r="AG45" s="196"/>
      <c r="AH45" s="135"/>
      <c r="AI45" s="71" t="s">
        <v>56</v>
      </c>
      <c r="AJ45" s="71" t="s">
        <v>67</v>
      </c>
      <c r="AK45" s="209"/>
      <c r="AL45" s="210"/>
    </row>
    <row r="46" ht="49.95" customHeight="1" spans="1:38">
      <c r="A46" s="103"/>
      <c r="B46" s="89"/>
      <c r="C46" s="71"/>
      <c r="D46" s="70"/>
      <c r="E46" s="99"/>
      <c r="F46" s="104"/>
      <c r="G46" s="105"/>
      <c r="H46" s="106"/>
      <c r="I46" s="133"/>
      <c r="J46" s="133"/>
      <c r="K46" s="105"/>
      <c r="L46" s="137" t="s">
        <v>51</v>
      </c>
      <c r="M46" s="140"/>
      <c r="N46" s="135"/>
      <c r="O46" s="141"/>
      <c r="P46" s="73"/>
      <c r="Q46" s="135"/>
      <c r="R46" s="67"/>
      <c r="S46" s="73"/>
      <c r="T46" s="71" t="s">
        <v>288</v>
      </c>
      <c r="U46" s="166" t="s">
        <v>289</v>
      </c>
      <c r="V46" s="73"/>
      <c r="W46" s="167" t="s">
        <v>192</v>
      </c>
      <c r="X46" s="81">
        <v>1372.63</v>
      </c>
      <c r="Y46" s="194" t="s">
        <v>194</v>
      </c>
      <c r="Z46" s="194" t="s">
        <v>56</v>
      </c>
      <c r="AA46" s="195" t="s">
        <v>290</v>
      </c>
      <c r="AB46" s="195" t="s">
        <v>290</v>
      </c>
      <c r="AC46" s="67" t="s">
        <v>76</v>
      </c>
      <c r="AD46" s="67" t="s">
        <v>291</v>
      </c>
      <c r="AE46" s="196"/>
      <c r="AF46" s="196"/>
      <c r="AG46" s="196"/>
      <c r="AH46" s="135"/>
      <c r="AI46" s="71" t="s">
        <v>56</v>
      </c>
      <c r="AJ46" s="71" t="s">
        <v>67</v>
      </c>
      <c r="AK46" s="209"/>
      <c r="AL46" s="210"/>
    </row>
    <row r="47" ht="49.95" customHeight="1" spans="1:38">
      <c r="A47" s="103"/>
      <c r="B47" s="89"/>
      <c r="C47" s="71"/>
      <c r="D47" s="70"/>
      <c r="E47" s="99"/>
      <c r="F47" s="104"/>
      <c r="G47" s="105"/>
      <c r="H47" s="106"/>
      <c r="I47" s="133"/>
      <c r="J47" s="133"/>
      <c r="K47" s="105"/>
      <c r="L47" s="137" t="s">
        <v>51</v>
      </c>
      <c r="M47" s="140"/>
      <c r="N47" s="135"/>
      <c r="O47" s="141"/>
      <c r="P47" s="73"/>
      <c r="Q47" s="135"/>
      <c r="R47" s="67"/>
      <c r="S47" s="73"/>
      <c r="T47" s="71" t="s">
        <v>292</v>
      </c>
      <c r="U47" s="166" t="s">
        <v>293</v>
      </c>
      <c r="V47" s="73"/>
      <c r="W47" s="167" t="s">
        <v>192</v>
      </c>
      <c r="X47" s="81">
        <v>1238.12</v>
      </c>
      <c r="Y47" s="194" t="s">
        <v>194</v>
      </c>
      <c r="Z47" s="194" t="s">
        <v>56</v>
      </c>
      <c r="AA47" s="195" t="s">
        <v>290</v>
      </c>
      <c r="AB47" s="195" t="s">
        <v>290</v>
      </c>
      <c r="AC47" s="67" t="s">
        <v>76</v>
      </c>
      <c r="AD47" s="67" t="s">
        <v>294</v>
      </c>
      <c r="AE47" s="196"/>
      <c r="AF47" s="196"/>
      <c r="AG47" s="196"/>
      <c r="AH47" s="135"/>
      <c r="AI47" s="71" t="s">
        <v>56</v>
      </c>
      <c r="AJ47" s="71" t="s">
        <v>67</v>
      </c>
      <c r="AK47" s="209"/>
      <c r="AL47" s="210"/>
    </row>
    <row r="48" ht="49.95" customHeight="1" spans="1:38">
      <c r="A48" s="103"/>
      <c r="B48" s="89"/>
      <c r="C48" s="71"/>
      <c r="D48" s="70"/>
      <c r="E48" s="99"/>
      <c r="F48" s="104"/>
      <c r="G48" s="63"/>
      <c r="H48" s="107"/>
      <c r="I48" s="122"/>
      <c r="J48" s="133"/>
      <c r="K48" s="105"/>
      <c r="L48" s="137" t="s">
        <v>51</v>
      </c>
      <c r="M48" s="140"/>
      <c r="N48" s="135"/>
      <c r="O48" s="141"/>
      <c r="P48" s="73"/>
      <c r="Q48" s="135"/>
      <c r="R48" s="67"/>
      <c r="S48" s="73"/>
      <c r="T48" s="71" t="s">
        <v>295</v>
      </c>
      <c r="U48" s="166" t="s">
        <v>261</v>
      </c>
      <c r="V48" s="73"/>
      <c r="W48" s="167" t="s">
        <v>192</v>
      </c>
      <c r="X48" s="81">
        <v>476.05</v>
      </c>
      <c r="Y48" s="194" t="s">
        <v>194</v>
      </c>
      <c r="Z48" s="194" t="s">
        <v>56</v>
      </c>
      <c r="AA48" s="195" t="s">
        <v>296</v>
      </c>
      <c r="AB48" s="195" t="s">
        <v>296</v>
      </c>
      <c r="AC48" s="67" t="s">
        <v>76</v>
      </c>
      <c r="AD48" s="67" t="s">
        <v>297</v>
      </c>
      <c r="AE48" s="196"/>
      <c r="AF48" s="196"/>
      <c r="AG48" s="196"/>
      <c r="AH48" s="135"/>
      <c r="AI48" s="71" t="s">
        <v>56</v>
      </c>
      <c r="AJ48" s="71" t="s">
        <v>67</v>
      </c>
      <c r="AK48" s="202"/>
      <c r="AL48" s="210"/>
    </row>
    <row r="49" ht="49.95" customHeight="1" spans="1:38">
      <c r="A49" s="98">
        <f>MAX($A$3:A48)+1</f>
        <v>19</v>
      </c>
      <c r="B49" s="84" t="s">
        <v>298</v>
      </c>
      <c r="C49" s="71"/>
      <c r="D49" s="70"/>
      <c r="E49" s="99" t="s">
        <v>299</v>
      </c>
      <c r="F49" s="85">
        <v>43272</v>
      </c>
      <c r="G49" s="108"/>
      <c r="H49" s="109"/>
      <c r="I49" s="142"/>
      <c r="J49" s="130">
        <f>308300/10000</f>
        <v>30.83</v>
      </c>
      <c r="K49" s="101">
        <f>SUM(G49:H57)+J49</f>
        <v>4356.14</v>
      </c>
      <c r="L49" s="143" t="s">
        <v>51</v>
      </c>
      <c r="M49" s="144" t="s">
        <v>300</v>
      </c>
      <c r="N49" s="69" t="s">
        <v>105</v>
      </c>
      <c r="O49" s="139" t="s">
        <v>258</v>
      </c>
      <c r="P49" s="69" t="s">
        <v>127</v>
      </c>
      <c r="Q49" s="69" t="s">
        <v>56</v>
      </c>
      <c r="R49" s="71"/>
      <c r="S49" s="71" t="s">
        <v>259</v>
      </c>
      <c r="T49" s="71" t="s">
        <v>301</v>
      </c>
      <c r="U49" s="171"/>
      <c r="V49" s="170" t="s">
        <v>302</v>
      </c>
      <c r="W49" s="167"/>
      <c r="X49" s="81"/>
      <c r="Y49" s="194"/>
      <c r="Z49" s="194" t="s">
        <v>56</v>
      </c>
      <c r="AA49" s="195" t="s">
        <v>303</v>
      </c>
      <c r="AB49" s="195" t="s">
        <v>303</v>
      </c>
      <c r="AC49" s="67" t="s">
        <v>76</v>
      </c>
      <c r="AD49" s="67" t="s">
        <v>304</v>
      </c>
      <c r="AE49" s="196"/>
      <c r="AF49" s="196"/>
      <c r="AG49" s="196"/>
      <c r="AH49" s="132" t="s">
        <v>264</v>
      </c>
      <c r="AI49" s="71" t="s">
        <v>56</v>
      </c>
      <c r="AJ49" s="71" t="s">
        <v>67</v>
      </c>
      <c r="AK49" s="208" t="s">
        <v>265</v>
      </c>
      <c r="AL49" s="210"/>
    </row>
    <row r="50" ht="49.95" customHeight="1" spans="1:38">
      <c r="A50" s="103"/>
      <c r="B50" s="89"/>
      <c r="C50" s="71"/>
      <c r="D50" s="70"/>
      <c r="E50" s="99"/>
      <c r="F50" s="90"/>
      <c r="G50" s="110"/>
      <c r="H50" s="111"/>
      <c r="I50" s="145"/>
      <c r="J50" s="133"/>
      <c r="K50" s="105"/>
      <c r="L50" s="143" t="s">
        <v>51</v>
      </c>
      <c r="M50" s="146"/>
      <c r="N50" s="73"/>
      <c r="O50" s="141"/>
      <c r="P50" s="73"/>
      <c r="Q50" s="73"/>
      <c r="R50" s="71"/>
      <c r="S50" s="71" t="s">
        <v>259</v>
      </c>
      <c r="T50" s="71" t="s">
        <v>305</v>
      </c>
      <c r="U50" s="171"/>
      <c r="V50" s="73"/>
      <c r="W50" s="167"/>
      <c r="X50" s="81"/>
      <c r="Y50" s="194"/>
      <c r="Z50" s="194" t="s">
        <v>56</v>
      </c>
      <c r="AA50" s="195" t="s">
        <v>306</v>
      </c>
      <c r="AB50" s="195" t="s">
        <v>306</v>
      </c>
      <c r="AC50" s="67" t="s">
        <v>76</v>
      </c>
      <c r="AD50" s="67" t="s">
        <v>307</v>
      </c>
      <c r="AE50" s="196"/>
      <c r="AF50" s="196"/>
      <c r="AG50" s="196"/>
      <c r="AH50" s="135"/>
      <c r="AI50" s="71" t="s">
        <v>56</v>
      </c>
      <c r="AJ50" s="71" t="s">
        <v>67</v>
      </c>
      <c r="AK50" s="209"/>
      <c r="AL50" s="210"/>
    </row>
    <row r="51" ht="49.95" customHeight="1" spans="1:38">
      <c r="A51" s="103"/>
      <c r="B51" s="89"/>
      <c r="C51" s="71"/>
      <c r="D51" s="70"/>
      <c r="E51" s="99"/>
      <c r="F51" s="90"/>
      <c r="G51" s="112"/>
      <c r="H51" s="113"/>
      <c r="I51" s="147"/>
      <c r="J51" s="133"/>
      <c r="K51" s="105"/>
      <c r="L51" s="143" t="s">
        <v>51</v>
      </c>
      <c r="M51" s="146"/>
      <c r="N51" s="73"/>
      <c r="O51" s="141"/>
      <c r="P51" s="73"/>
      <c r="Q51" s="73"/>
      <c r="R51" s="71"/>
      <c r="S51" s="71" t="s">
        <v>259</v>
      </c>
      <c r="T51" s="71" t="s">
        <v>308</v>
      </c>
      <c r="U51" s="171"/>
      <c r="V51" s="73"/>
      <c r="W51" s="167"/>
      <c r="X51" s="81"/>
      <c r="Y51" s="194"/>
      <c r="Z51" s="194" t="s">
        <v>56</v>
      </c>
      <c r="AA51" s="195" t="s">
        <v>309</v>
      </c>
      <c r="AB51" s="195" t="s">
        <v>309</v>
      </c>
      <c r="AC51" s="67" t="s">
        <v>76</v>
      </c>
      <c r="AD51" s="67" t="s">
        <v>310</v>
      </c>
      <c r="AE51" s="196"/>
      <c r="AF51" s="196"/>
      <c r="AG51" s="196"/>
      <c r="AH51" s="135"/>
      <c r="AI51" s="71" t="s">
        <v>56</v>
      </c>
      <c r="AJ51" s="71" t="s">
        <v>67</v>
      </c>
      <c r="AK51" s="209"/>
      <c r="AL51" s="210"/>
    </row>
    <row r="52" ht="49.95" customHeight="1" spans="1:38">
      <c r="A52" s="103"/>
      <c r="B52" s="89"/>
      <c r="C52" s="71"/>
      <c r="D52" s="70"/>
      <c r="E52" s="99"/>
      <c r="F52" s="90"/>
      <c r="G52" s="114"/>
      <c r="H52" s="115"/>
      <c r="I52" s="148"/>
      <c r="J52" s="133"/>
      <c r="K52" s="105"/>
      <c r="L52" s="143" t="s">
        <v>51</v>
      </c>
      <c r="M52" s="146"/>
      <c r="N52" s="73"/>
      <c r="O52" s="141"/>
      <c r="P52" s="73"/>
      <c r="Q52" s="73"/>
      <c r="R52" s="71"/>
      <c r="S52" s="71" t="s">
        <v>259</v>
      </c>
      <c r="T52" s="71" t="s">
        <v>311</v>
      </c>
      <c r="U52" s="171"/>
      <c r="V52" s="73"/>
      <c r="W52" s="167"/>
      <c r="X52" s="81"/>
      <c r="Y52" s="194"/>
      <c r="Z52" s="194" t="s">
        <v>56</v>
      </c>
      <c r="AA52" s="195" t="s">
        <v>312</v>
      </c>
      <c r="AB52" s="195" t="s">
        <v>312</v>
      </c>
      <c r="AC52" s="67" t="s">
        <v>76</v>
      </c>
      <c r="AD52" s="67" t="s">
        <v>313</v>
      </c>
      <c r="AE52" s="196"/>
      <c r="AF52" s="196"/>
      <c r="AG52" s="196"/>
      <c r="AH52" s="135"/>
      <c r="AI52" s="71" t="s">
        <v>56</v>
      </c>
      <c r="AJ52" s="71" t="s">
        <v>67</v>
      </c>
      <c r="AK52" s="209"/>
      <c r="AL52" s="210"/>
    </row>
    <row r="53" ht="49.95" customHeight="1" spans="1:38">
      <c r="A53" s="103"/>
      <c r="B53" s="89"/>
      <c r="C53" s="71"/>
      <c r="D53" s="70"/>
      <c r="E53" s="99"/>
      <c r="F53" s="90"/>
      <c r="G53" s="101">
        <v>1037.66</v>
      </c>
      <c r="H53" s="102">
        <v>381.86</v>
      </c>
      <c r="I53" s="130">
        <f>G53+H53</f>
        <v>1419.52</v>
      </c>
      <c r="J53" s="133"/>
      <c r="K53" s="105"/>
      <c r="L53" s="143" t="s">
        <v>51</v>
      </c>
      <c r="M53" s="146"/>
      <c r="N53" s="73"/>
      <c r="O53" s="141"/>
      <c r="P53" s="73"/>
      <c r="Q53" s="73"/>
      <c r="R53" s="71"/>
      <c r="S53" s="71" t="s">
        <v>259</v>
      </c>
      <c r="T53" s="71" t="s">
        <v>314</v>
      </c>
      <c r="U53" s="166" t="s">
        <v>315</v>
      </c>
      <c r="V53" s="73"/>
      <c r="W53" s="167" t="s">
        <v>74</v>
      </c>
      <c r="X53" s="81">
        <v>1166.44</v>
      </c>
      <c r="Y53" s="194" t="s">
        <v>316</v>
      </c>
      <c r="Z53" s="194" t="s">
        <v>56</v>
      </c>
      <c r="AA53" s="195" t="s">
        <v>269</v>
      </c>
      <c r="AB53" s="195" t="s">
        <v>269</v>
      </c>
      <c r="AC53" s="67" t="s">
        <v>76</v>
      </c>
      <c r="AD53" s="67" t="s">
        <v>317</v>
      </c>
      <c r="AE53" s="196"/>
      <c r="AF53" s="196"/>
      <c r="AG53" s="196"/>
      <c r="AH53" s="135"/>
      <c r="AI53" s="71" t="s">
        <v>56</v>
      </c>
      <c r="AJ53" s="71" t="s">
        <v>67</v>
      </c>
      <c r="AK53" s="209"/>
      <c r="AL53" s="210"/>
    </row>
    <row r="54" ht="49.95" customHeight="1" spans="1:38">
      <c r="A54" s="103"/>
      <c r="B54" s="89"/>
      <c r="C54" s="71"/>
      <c r="D54" s="70"/>
      <c r="E54" s="99"/>
      <c r="F54" s="90"/>
      <c r="G54" s="63"/>
      <c r="H54" s="107"/>
      <c r="I54" s="122"/>
      <c r="J54" s="133"/>
      <c r="K54" s="105"/>
      <c r="L54" s="143" t="s">
        <v>51</v>
      </c>
      <c r="M54" s="146"/>
      <c r="N54" s="73"/>
      <c r="O54" s="141"/>
      <c r="P54" s="73"/>
      <c r="Q54" s="73"/>
      <c r="R54" s="71"/>
      <c r="S54" s="71" t="s">
        <v>259</v>
      </c>
      <c r="T54" s="71" t="s">
        <v>318</v>
      </c>
      <c r="U54" s="166" t="s">
        <v>319</v>
      </c>
      <c r="V54" s="73"/>
      <c r="W54" s="167" t="s">
        <v>174</v>
      </c>
      <c r="X54" s="81">
        <v>2969.14</v>
      </c>
      <c r="Y54" s="194" t="s">
        <v>174</v>
      </c>
      <c r="Z54" s="194" t="s">
        <v>56</v>
      </c>
      <c r="AA54" s="195" t="s">
        <v>320</v>
      </c>
      <c r="AB54" s="195" t="s">
        <v>320</v>
      </c>
      <c r="AC54" s="67" t="s">
        <v>76</v>
      </c>
      <c r="AD54" s="67" t="s">
        <v>321</v>
      </c>
      <c r="AE54" s="196"/>
      <c r="AF54" s="196"/>
      <c r="AG54" s="196"/>
      <c r="AH54" s="135"/>
      <c r="AI54" s="71" t="s">
        <v>56</v>
      </c>
      <c r="AJ54" s="71" t="s">
        <v>67</v>
      </c>
      <c r="AK54" s="209"/>
      <c r="AL54" s="210"/>
    </row>
    <row r="55" ht="49.95" customHeight="1" spans="1:38">
      <c r="A55" s="103"/>
      <c r="B55" s="89"/>
      <c r="C55" s="71"/>
      <c r="D55" s="70"/>
      <c r="E55" s="99"/>
      <c r="F55" s="90"/>
      <c r="G55" s="101">
        <v>1950</v>
      </c>
      <c r="H55" s="102">
        <v>502.39</v>
      </c>
      <c r="I55" s="130">
        <f>G55+H55</f>
        <v>2452.39</v>
      </c>
      <c r="J55" s="133"/>
      <c r="K55" s="105"/>
      <c r="L55" s="143" t="s">
        <v>51</v>
      </c>
      <c r="M55" s="146"/>
      <c r="N55" s="73"/>
      <c r="O55" s="141"/>
      <c r="P55" s="73"/>
      <c r="Q55" s="73"/>
      <c r="R55" s="71"/>
      <c r="S55" s="71" t="s">
        <v>259</v>
      </c>
      <c r="T55" s="71" t="s">
        <v>322</v>
      </c>
      <c r="U55" s="166" t="s">
        <v>323</v>
      </c>
      <c r="V55" s="73"/>
      <c r="W55" s="167" t="s">
        <v>174</v>
      </c>
      <c r="X55" s="81">
        <v>4238.23</v>
      </c>
      <c r="Y55" s="194" t="s">
        <v>324</v>
      </c>
      <c r="Z55" s="194" t="s">
        <v>56</v>
      </c>
      <c r="AA55" s="195" t="s">
        <v>176</v>
      </c>
      <c r="AB55" s="195" t="s">
        <v>176</v>
      </c>
      <c r="AC55" s="67" t="s">
        <v>76</v>
      </c>
      <c r="AD55" s="67" t="s">
        <v>325</v>
      </c>
      <c r="AE55" s="196"/>
      <c r="AF55" s="196"/>
      <c r="AG55" s="196"/>
      <c r="AH55" s="135"/>
      <c r="AI55" s="71" t="s">
        <v>56</v>
      </c>
      <c r="AJ55" s="71" t="s">
        <v>67</v>
      </c>
      <c r="AK55" s="209"/>
      <c r="AL55" s="210"/>
    </row>
    <row r="56" ht="49.95" customHeight="1" spans="1:38">
      <c r="A56" s="103"/>
      <c r="B56" s="89"/>
      <c r="C56" s="71"/>
      <c r="D56" s="70"/>
      <c r="E56" s="99"/>
      <c r="F56" s="90"/>
      <c r="G56" s="63"/>
      <c r="H56" s="107"/>
      <c r="I56" s="122"/>
      <c r="J56" s="133"/>
      <c r="K56" s="105"/>
      <c r="L56" s="143" t="s">
        <v>51</v>
      </c>
      <c r="M56" s="146"/>
      <c r="N56" s="73"/>
      <c r="O56" s="141"/>
      <c r="P56" s="73"/>
      <c r="Q56" s="73"/>
      <c r="R56" s="71"/>
      <c r="S56" s="71" t="s">
        <v>259</v>
      </c>
      <c r="T56" s="71" t="s">
        <v>326</v>
      </c>
      <c r="U56" s="166" t="s">
        <v>327</v>
      </c>
      <c r="V56" s="73"/>
      <c r="W56" s="167" t="s">
        <v>74</v>
      </c>
      <c r="X56" s="81">
        <v>788.28</v>
      </c>
      <c r="Y56" s="194" t="s">
        <v>316</v>
      </c>
      <c r="Z56" s="194" t="s">
        <v>56</v>
      </c>
      <c r="AA56" s="195" t="s">
        <v>195</v>
      </c>
      <c r="AB56" s="195" t="s">
        <v>195</v>
      </c>
      <c r="AC56" s="67" t="s">
        <v>76</v>
      </c>
      <c r="AD56" s="67" t="s">
        <v>328</v>
      </c>
      <c r="AE56" s="196"/>
      <c r="AF56" s="196"/>
      <c r="AG56" s="196"/>
      <c r="AH56" s="135"/>
      <c r="AI56" s="71" t="s">
        <v>56</v>
      </c>
      <c r="AJ56" s="71" t="s">
        <v>67</v>
      </c>
      <c r="AK56" s="209"/>
      <c r="AL56" s="210"/>
    </row>
    <row r="57" ht="49.95" customHeight="1" spans="1:38">
      <c r="A57" s="65"/>
      <c r="B57" s="62"/>
      <c r="C57" s="71"/>
      <c r="D57" s="70"/>
      <c r="E57" s="99"/>
      <c r="F57" s="93"/>
      <c r="G57" s="72">
        <v>360</v>
      </c>
      <c r="H57" s="116">
        <v>93.4</v>
      </c>
      <c r="I57" s="120">
        <f>G57+H57</f>
        <v>453.4</v>
      </c>
      <c r="J57" s="122"/>
      <c r="K57" s="63"/>
      <c r="L57" s="143" t="s">
        <v>51</v>
      </c>
      <c r="M57" s="149"/>
      <c r="N57" s="125"/>
      <c r="O57" s="124"/>
      <c r="P57" s="125"/>
      <c r="Q57" s="125"/>
      <c r="R57" s="71"/>
      <c r="S57" s="71" t="s">
        <v>259</v>
      </c>
      <c r="T57" s="71" t="s">
        <v>329</v>
      </c>
      <c r="U57" s="166" t="s">
        <v>261</v>
      </c>
      <c r="V57" s="125"/>
      <c r="W57" s="167" t="s">
        <v>192</v>
      </c>
      <c r="X57" s="81">
        <v>464.79</v>
      </c>
      <c r="Y57" s="194" t="s">
        <v>194</v>
      </c>
      <c r="Z57" s="194" t="s">
        <v>56</v>
      </c>
      <c r="AA57" s="195" t="s">
        <v>330</v>
      </c>
      <c r="AB57" s="195" t="s">
        <v>330</v>
      </c>
      <c r="AC57" s="67" t="s">
        <v>76</v>
      </c>
      <c r="AD57" s="67" t="s">
        <v>331</v>
      </c>
      <c r="AE57" s="196"/>
      <c r="AF57" s="196"/>
      <c r="AG57" s="196"/>
      <c r="AH57" s="123"/>
      <c r="AI57" s="71" t="s">
        <v>56</v>
      </c>
      <c r="AJ57" s="71" t="s">
        <v>67</v>
      </c>
      <c r="AK57" s="202"/>
      <c r="AL57" s="174"/>
    </row>
    <row r="58" ht="49.95" customHeight="1" spans="1:38">
      <c r="A58" s="98">
        <f>MAX($A$3:A57)+1</f>
        <v>20</v>
      </c>
      <c r="B58" s="84" t="s">
        <v>332</v>
      </c>
      <c r="C58" s="52" t="s">
        <v>333</v>
      </c>
      <c r="D58" s="53">
        <f>111226779%%</f>
        <v>11122.6779</v>
      </c>
      <c r="E58" s="67" t="s">
        <v>334</v>
      </c>
      <c r="F58" s="85">
        <v>43272</v>
      </c>
      <c r="G58" s="101">
        <v>19878</v>
      </c>
      <c r="H58" s="102">
        <v>5071.8</v>
      </c>
      <c r="I58" s="130">
        <f>G58+H58</f>
        <v>24949.8</v>
      </c>
      <c r="J58" s="130">
        <v>116.58</v>
      </c>
      <c r="K58" s="101">
        <f>G58+H58+J58</f>
        <v>25066.38</v>
      </c>
      <c r="L58" s="67" t="s">
        <v>51</v>
      </c>
      <c r="M58" s="132" t="s">
        <v>335</v>
      </c>
      <c r="N58" s="132" t="s">
        <v>105</v>
      </c>
      <c r="O58" s="139" t="s">
        <v>54</v>
      </c>
      <c r="P58" s="132" t="s">
        <v>336</v>
      </c>
      <c r="Q58" s="132" t="s">
        <v>76</v>
      </c>
      <c r="R58" s="67"/>
      <c r="S58" s="71" t="s">
        <v>334</v>
      </c>
      <c r="T58" s="71" t="s">
        <v>337</v>
      </c>
      <c r="U58" s="166" t="s">
        <v>338</v>
      </c>
      <c r="V58" s="170" t="s">
        <v>339</v>
      </c>
      <c r="W58" s="167" t="s">
        <v>61</v>
      </c>
      <c r="X58" s="81">
        <v>10398.57</v>
      </c>
      <c r="Y58" s="194" t="s">
        <v>316</v>
      </c>
      <c r="Z58" s="194" t="s">
        <v>56</v>
      </c>
      <c r="AA58" s="195" t="s">
        <v>340</v>
      </c>
      <c r="AB58" s="195" t="s">
        <v>340</v>
      </c>
      <c r="AC58" s="67" t="s">
        <v>341</v>
      </c>
      <c r="AD58" s="67" t="s">
        <v>342</v>
      </c>
      <c r="AE58" s="196"/>
      <c r="AF58" s="196"/>
      <c r="AG58" s="196"/>
      <c r="AH58" s="144" t="s">
        <v>343</v>
      </c>
      <c r="AI58" s="69" t="s">
        <v>76</v>
      </c>
      <c r="AJ58" s="71" t="s">
        <v>67</v>
      </c>
      <c r="AK58" s="208" t="s">
        <v>265</v>
      </c>
      <c r="AL58" s="69" t="s">
        <v>344</v>
      </c>
    </row>
    <row r="59" ht="49.95" customHeight="1" spans="1:38">
      <c r="A59" s="65"/>
      <c r="B59" s="62"/>
      <c r="C59" s="52"/>
      <c r="D59" s="53"/>
      <c r="E59" s="67"/>
      <c r="F59" s="93"/>
      <c r="G59" s="63"/>
      <c r="H59" s="107"/>
      <c r="I59" s="122"/>
      <c r="J59" s="122"/>
      <c r="K59" s="63"/>
      <c r="L59" s="67" t="s">
        <v>51</v>
      </c>
      <c r="M59" s="123"/>
      <c r="N59" s="123"/>
      <c r="O59" s="124"/>
      <c r="P59" s="123"/>
      <c r="Q59" s="123"/>
      <c r="R59" s="67"/>
      <c r="S59" s="71" t="s">
        <v>334</v>
      </c>
      <c r="T59" s="71" t="s">
        <v>345</v>
      </c>
      <c r="U59" s="166" t="s">
        <v>346</v>
      </c>
      <c r="V59" s="125"/>
      <c r="W59" s="167" t="s">
        <v>61</v>
      </c>
      <c r="X59" s="81">
        <v>1446.32</v>
      </c>
      <c r="Y59" s="194" t="s">
        <v>316</v>
      </c>
      <c r="Z59" s="194" t="s">
        <v>56</v>
      </c>
      <c r="AA59" s="195" t="s">
        <v>176</v>
      </c>
      <c r="AB59" s="195" t="s">
        <v>176</v>
      </c>
      <c r="AC59" s="67" t="s">
        <v>287</v>
      </c>
      <c r="AD59" s="67" t="s">
        <v>347</v>
      </c>
      <c r="AE59" s="196"/>
      <c r="AF59" s="196"/>
      <c r="AG59" s="196"/>
      <c r="AH59" s="149"/>
      <c r="AI59" s="125"/>
      <c r="AJ59" s="71" t="s">
        <v>67</v>
      </c>
      <c r="AK59" s="202"/>
      <c r="AL59" s="125"/>
    </row>
    <row r="60" ht="49.95" customHeight="1" spans="1:38">
      <c r="A60" s="98">
        <f>MAX($A$3:A59)+1</f>
        <v>21</v>
      </c>
      <c r="B60" s="84" t="s">
        <v>97</v>
      </c>
      <c r="C60" s="52"/>
      <c r="D60" s="53"/>
      <c r="E60" s="71" t="s">
        <v>348</v>
      </c>
      <c r="F60" s="85">
        <v>43272</v>
      </c>
      <c r="G60" s="86">
        <v>1726.44</v>
      </c>
      <c r="H60" s="87">
        <v>669.86</v>
      </c>
      <c r="I60" s="131">
        <f>G60+H60</f>
        <v>2396.3</v>
      </c>
      <c r="J60" s="131">
        <v>11.03</v>
      </c>
      <c r="K60" s="101">
        <f>H60+G60+J60</f>
        <v>2407.33</v>
      </c>
      <c r="L60" s="71" t="s">
        <v>51</v>
      </c>
      <c r="M60" s="144" t="s">
        <v>349</v>
      </c>
      <c r="N60" s="132" t="s">
        <v>105</v>
      </c>
      <c r="O60" s="132" t="s">
        <v>258</v>
      </c>
      <c r="P60" s="69" t="s">
        <v>106</v>
      </c>
      <c r="Q60" s="132" t="s">
        <v>56</v>
      </c>
      <c r="R60" s="67"/>
      <c r="S60" s="69" t="s">
        <v>350</v>
      </c>
      <c r="T60" s="69" t="s">
        <v>351</v>
      </c>
      <c r="U60" s="168" t="s">
        <v>352</v>
      </c>
      <c r="V60" s="170" t="s">
        <v>353</v>
      </c>
      <c r="W60" s="172" t="s">
        <v>192</v>
      </c>
      <c r="X60" s="86">
        <v>490.59</v>
      </c>
      <c r="Y60" s="172" t="s">
        <v>354</v>
      </c>
      <c r="Z60" s="172" t="s">
        <v>56</v>
      </c>
      <c r="AA60" s="197" t="s">
        <v>355</v>
      </c>
      <c r="AB60" s="197" t="s">
        <v>355</v>
      </c>
      <c r="AC60" s="172" t="s">
        <v>76</v>
      </c>
      <c r="AD60" s="172" t="s">
        <v>356</v>
      </c>
      <c r="AE60" s="196"/>
      <c r="AF60" s="196"/>
      <c r="AG60" s="196"/>
      <c r="AH60" s="132" t="s">
        <v>357</v>
      </c>
      <c r="AI60" s="69" t="s">
        <v>56</v>
      </c>
      <c r="AJ60" s="69" t="s">
        <v>67</v>
      </c>
      <c r="AK60" s="208" t="s">
        <v>265</v>
      </c>
      <c r="AL60" s="172" t="s">
        <v>358</v>
      </c>
    </row>
    <row r="61" ht="49.95" customHeight="1" spans="1:38">
      <c r="A61" s="103"/>
      <c r="B61" s="89"/>
      <c r="C61" s="52"/>
      <c r="D61" s="53"/>
      <c r="E61" s="71"/>
      <c r="F61" s="90"/>
      <c r="G61" s="91"/>
      <c r="H61" s="92"/>
      <c r="I61" s="134"/>
      <c r="J61" s="134"/>
      <c r="K61" s="105"/>
      <c r="L61" s="71"/>
      <c r="M61" s="146"/>
      <c r="N61" s="135"/>
      <c r="O61" s="135"/>
      <c r="P61" s="73"/>
      <c r="Q61" s="135"/>
      <c r="R61" s="67"/>
      <c r="S61" s="125"/>
      <c r="T61" s="125"/>
      <c r="U61" s="160"/>
      <c r="V61" s="173"/>
      <c r="W61" s="174"/>
      <c r="X61" s="94"/>
      <c r="Y61" s="174"/>
      <c r="Z61" s="174"/>
      <c r="AA61" s="188"/>
      <c r="AB61" s="188"/>
      <c r="AC61" s="174"/>
      <c r="AD61" s="174"/>
      <c r="AE61" s="196"/>
      <c r="AF61" s="196"/>
      <c r="AG61" s="196"/>
      <c r="AH61" s="135"/>
      <c r="AI61" s="125"/>
      <c r="AJ61" s="125"/>
      <c r="AK61" s="209"/>
      <c r="AL61" s="210"/>
    </row>
    <row r="62" ht="49.95" customHeight="1" spans="1:38">
      <c r="A62" s="103"/>
      <c r="B62" s="89"/>
      <c r="C62" s="52"/>
      <c r="D62" s="53"/>
      <c r="E62" s="71"/>
      <c r="F62" s="90"/>
      <c r="G62" s="91"/>
      <c r="H62" s="92"/>
      <c r="I62" s="134"/>
      <c r="J62" s="134"/>
      <c r="K62" s="105"/>
      <c r="L62" s="71" t="s">
        <v>51</v>
      </c>
      <c r="M62" s="146"/>
      <c r="N62" s="135"/>
      <c r="O62" s="135"/>
      <c r="P62" s="73"/>
      <c r="Q62" s="135"/>
      <c r="R62" s="67"/>
      <c r="S62" s="71" t="s">
        <v>350</v>
      </c>
      <c r="T62" s="71" t="s">
        <v>359</v>
      </c>
      <c r="U62" s="166" t="s">
        <v>360</v>
      </c>
      <c r="V62" s="73"/>
      <c r="W62" s="167" t="s">
        <v>361</v>
      </c>
      <c r="X62" s="81">
        <v>490.59</v>
      </c>
      <c r="Y62" s="194" t="s">
        <v>354</v>
      </c>
      <c r="Z62" s="194" t="s">
        <v>56</v>
      </c>
      <c r="AA62" s="195" t="s">
        <v>362</v>
      </c>
      <c r="AB62" s="195" t="s">
        <v>362</v>
      </c>
      <c r="AC62" s="67" t="s">
        <v>76</v>
      </c>
      <c r="AD62" s="67" t="s">
        <v>356</v>
      </c>
      <c r="AE62" s="196"/>
      <c r="AF62" s="196"/>
      <c r="AG62" s="196"/>
      <c r="AH62" s="135"/>
      <c r="AI62" s="71" t="s">
        <v>56</v>
      </c>
      <c r="AJ62" s="71" t="s">
        <v>67</v>
      </c>
      <c r="AK62" s="209"/>
      <c r="AL62" s="210"/>
    </row>
    <row r="63" ht="49.95" customHeight="1" spans="1:38">
      <c r="A63" s="65"/>
      <c r="B63" s="62"/>
      <c r="C63" s="52"/>
      <c r="D63" s="53"/>
      <c r="E63" s="71"/>
      <c r="F63" s="93"/>
      <c r="G63" s="94"/>
      <c r="H63" s="95"/>
      <c r="I63" s="136"/>
      <c r="J63" s="136"/>
      <c r="K63" s="63"/>
      <c r="L63" s="71" t="s">
        <v>51</v>
      </c>
      <c r="M63" s="149"/>
      <c r="N63" s="123"/>
      <c r="O63" s="123"/>
      <c r="P63" s="125"/>
      <c r="Q63" s="123"/>
      <c r="R63" s="67"/>
      <c r="S63" s="71" t="s">
        <v>350</v>
      </c>
      <c r="T63" s="71" t="s">
        <v>363</v>
      </c>
      <c r="U63" s="166" t="s">
        <v>364</v>
      </c>
      <c r="V63" s="125"/>
      <c r="W63" s="167" t="s">
        <v>361</v>
      </c>
      <c r="X63" s="81">
        <v>2236.33</v>
      </c>
      <c r="Y63" s="194" t="s">
        <v>354</v>
      </c>
      <c r="Z63" s="194" t="s">
        <v>56</v>
      </c>
      <c r="AA63" s="195" t="s">
        <v>365</v>
      </c>
      <c r="AB63" s="195"/>
      <c r="AC63" s="67" t="s">
        <v>76</v>
      </c>
      <c r="AD63" s="67" t="s">
        <v>366</v>
      </c>
      <c r="AE63" s="196"/>
      <c r="AF63" s="196"/>
      <c r="AG63" s="196"/>
      <c r="AH63" s="123"/>
      <c r="AI63" s="71" t="s">
        <v>76</v>
      </c>
      <c r="AJ63" s="71" t="s">
        <v>67</v>
      </c>
      <c r="AK63" s="202"/>
      <c r="AL63" s="174"/>
    </row>
    <row r="64" ht="49.95" customHeight="1" spans="1:38">
      <c r="A64" s="68">
        <f>MAX($A$3:A63)+1</f>
        <v>22</v>
      </c>
      <c r="B64" s="51" t="s">
        <v>367</v>
      </c>
      <c r="C64" s="71" t="s">
        <v>368</v>
      </c>
      <c r="D64" s="70">
        <f>40309594%%</f>
        <v>4030.9594</v>
      </c>
      <c r="E64" s="67" t="s">
        <v>369</v>
      </c>
      <c r="F64" s="55">
        <v>43372</v>
      </c>
      <c r="G64" s="72">
        <v>993.75</v>
      </c>
      <c r="H64" s="116">
        <v>505.29</v>
      </c>
      <c r="I64" s="120">
        <f>G64+H64</f>
        <v>1499.04</v>
      </c>
      <c r="J64" s="150">
        <v>8.2</v>
      </c>
      <c r="K64" s="72">
        <f>I64+J64</f>
        <v>1507.24</v>
      </c>
      <c r="L64" s="67" t="s">
        <v>51</v>
      </c>
      <c r="M64" s="67" t="s">
        <v>370</v>
      </c>
      <c r="N64" s="67" t="s">
        <v>105</v>
      </c>
      <c r="O64" s="67" t="s">
        <v>258</v>
      </c>
      <c r="P64" s="71" t="s">
        <v>207</v>
      </c>
      <c r="Q64" s="67" t="s">
        <v>56</v>
      </c>
      <c r="R64" s="67"/>
      <c r="S64" s="71" t="s">
        <v>371</v>
      </c>
      <c r="T64" s="71" t="s">
        <v>372</v>
      </c>
      <c r="U64" s="166" t="s">
        <v>373</v>
      </c>
      <c r="V64" s="175" t="s">
        <v>374</v>
      </c>
      <c r="W64" s="176" t="s">
        <v>375</v>
      </c>
      <c r="X64" s="72">
        <v>9033.03</v>
      </c>
      <c r="Y64" s="194" t="s">
        <v>376</v>
      </c>
      <c r="Z64" s="194" t="s">
        <v>56</v>
      </c>
      <c r="AA64" s="195" t="s">
        <v>377</v>
      </c>
      <c r="AB64" s="195" t="s">
        <v>378</v>
      </c>
      <c r="AC64" s="67" t="s">
        <v>56</v>
      </c>
      <c r="AD64" s="67" t="s">
        <v>379</v>
      </c>
      <c r="AE64" s="198"/>
      <c r="AF64" s="198"/>
      <c r="AG64" s="196"/>
      <c r="AH64" s="72" t="s">
        <v>380</v>
      </c>
      <c r="AI64" s="71" t="s">
        <v>56</v>
      </c>
      <c r="AJ64" s="71" t="s">
        <v>67</v>
      </c>
      <c r="AK64" s="203" t="s">
        <v>265</v>
      </c>
      <c r="AL64" s="167" t="s">
        <v>381</v>
      </c>
    </row>
    <row r="65" ht="49.95" customHeight="1" spans="1:38">
      <c r="A65" s="98">
        <f>MAX($A$3:A64)+1</f>
        <v>23</v>
      </c>
      <c r="B65" s="84"/>
      <c r="C65" s="71"/>
      <c r="D65" s="70"/>
      <c r="E65" s="52" t="s">
        <v>382</v>
      </c>
      <c r="F65" s="100">
        <v>43372</v>
      </c>
      <c r="G65" s="101">
        <v>1000</v>
      </c>
      <c r="H65" s="102">
        <v>208.58</v>
      </c>
      <c r="I65" s="130">
        <f>G65+H65</f>
        <v>1208.58</v>
      </c>
      <c r="J65" s="214">
        <v>12.96</v>
      </c>
      <c r="K65" s="101">
        <f>I65+J65</f>
        <v>1221.54</v>
      </c>
      <c r="L65" s="102" t="s">
        <v>51</v>
      </c>
      <c r="M65" s="102" t="s">
        <v>383</v>
      </c>
      <c r="N65" s="215" t="s">
        <v>384</v>
      </c>
      <c r="O65" s="215" t="s">
        <v>258</v>
      </c>
      <c r="P65" s="69" t="s">
        <v>385</v>
      </c>
      <c r="Q65" s="215" t="s">
        <v>56</v>
      </c>
      <c r="R65" s="215"/>
      <c r="S65" s="71" t="s">
        <v>385</v>
      </c>
      <c r="T65" s="71" t="s">
        <v>385</v>
      </c>
      <c r="U65" s="166" t="s">
        <v>385</v>
      </c>
      <c r="V65" s="71" t="s">
        <v>386</v>
      </c>
      <c r="W65" s="167"/>
      <c r="X65" s="81"/>
      <c r="Y65" s="194" t="s">
        <v>387</v>
      </c>
      <c r="Z65" s="194" t="s">
        <v>56</v>
      </c>
      <c r="AA65" s="195"/>
      <c r="AB65" s="195"/>
      <c r="AC65" s="67" t="s">
        <v>385</v>
      </c>
      <c r="AD65" s="67"/>
      <c r="AE65" s="196"/>
      <c r="AF65" s="196"/>
      <c r="AG65" s="196"/>
      <c r="AH65" s="72" t="s">
        <v>388</v>
      </c>
      <c r="AI65" s="71" t="s">
        <v>56</v>
      </c>
      <c r="AJ65" s="71" t="s">
        <v>67</v>
      </c>
      <c r="AK65" s="208" t="s">
        <v>265</v>
      </c>
      <c r="AL65" s="172" t="s">
        <v>389</v>
      </c>
    </row>
    <row r="66" ht="49.95" customHeight="1" spans="1:38">
      <c r="A66" s="103"/>
      <c r="B66" s="89"/>
      <c r="C66" s="71"/>
      <c r="D66" s="70"/>
      <c r="E66" s="52"/>
      <c r="F66" s="104"/>
      <c r="G66" s="105"/>
      <c r="H66" s="106"/>
      <c r="I66" s="133"/>
      <c r="J66" s="216"/>
      <c r="K66" s="105"/>
      <c r="L66" s="106"/>
      <c r="M66" s="106"/>
      <c r="N66" s="217"/>
      <c r="O66" s="217"/>
      <c r="P66" s="73"/>
      <c r="Q66" s="217"/>
      <c r="R66" s="217"/>
      <c r="S66" s="71"/>
      <c r="T66" s="71"/>
      <c r="U66" s="166"/>
      <c r="V66" s="71"/>
      <c r="W66" s="167"/>
      <c r="X66" s="81"/>
      <c r="Y66" s="194"/>
      <c r="Z66" s="194"/>
      <c r="AA66" s="195"/>
      <c r="AB66" s="195"/>
      <c r="AC66" s="67"/>
      <c r="AD66" s="67"/>
      <c r="AE66" s="196"/>
      <c r="AF66" s="196"/>
      <c r="AG66" s="196"/>
      <c r="AH66" s="72"/>
      <c r="AI66" s="71"/>
      <c r="AJ66" s="71"/>
      <c r="AK66" s="209"/>
      <c r="AL66" s="210"/>
    </row>
    <row r="67" ht="49.95" customHeight="1" spans="1:38">
      <c r="A67" s="65"/>
      <c r="B67" s="62"/>
      <c r="C67" s="71"/>
      <c r="D67" s="70"/>
      <c r="E67" s="52"/>
      <c r="F67" s="58"/>
      <c r="G67" s="63"/>
      <c r="H67" s="107"/>
      <c r="I67" s="122"/>
      <c r="J67" s="218"/>
      <c r="K67" s="63"/>
      <c r="L67" s="107"/>
      <c r="M67" s="107"/>
      <c r="N67" s="219"/>
      <c r="O67" s="219"/>
      <c r="P67" s="125"/>
      <c r="Q67" s="219"/>
      <c r="R67" s="219"/>
      <c r="S67" s="71"/>
      <c r="T67" s="71"/>
      <c r="U67" s="166"/>
      <c r="V67" s="71"/>
      <c r="W67" s="167"/>
      <c r="X67" s="81"/>
      <c r="Y67" s="194"/>
      <c r="Z67" s="194"/>
      <c r="AA67" s="195"/>
      <c r="AB67" s="195"/>
      <c r="AC67" s="67"/>
      <c r="AD67" s="67"/>
      <c r="AE67" s="196"/>
      <c r="AF67" s="196"/>
      <c r="AG67" s="196"/>
      <c r="AH67" s="72"/>
      <c r="AI67" s="71"/>
      <c r="AJ67" s="71"/>
      <c r="AK67" s="202"/>
      <c r="AL67" s="174"/>
    </row>
    <row r="68" ht="49.95" customHeight="1" spans="1:38">
      <c r="A68" s="98">
        <f>MAX($A$3:A67)+1</f>
        <v>24</v>
      </c>
      <c r="B68" s="84" t="s">
        <v>390</v>
      </c>
      <c r="C68" s="71"/>
      <c r="D68" s="70"/>
      <c r="E68" s="52" t="s">
        <v>391</v>
      </c>
      <c r="F68" s="100">
        <v>43372</v>
      </c>
      <c r="G68" s="101">
        <v>490</v>
      </c>
      <c r="H68" s="102">
        <v>36.99</v>
      </c>
      <c r="I68" s="130">
        <f>G68+H68</f>
        <v>526.99</v>
      </c>
      <c r="J68" s="214">
        <v>4.7</v>
      </c>
      <c r="K68" s="101">
        <f>I68+J68</f>
        <v>531.69</v>
      </c>
      <c r="L68" s="102" t="s">
        <v>51</v>
      </c>
      <c r="M68" s="102" t="s">
        <v>392</v>
      </c>
      <c r="N68" s="132" t="s">
        <v>105</v>
      </c>
      <c r="O68" s="132" t="s">
        <v>258</v>
      </c>
      <c r="P68" s="69" t="s">
        <v>393</v>
      </c>
      <c r="Q68" s="69" t="s">
        <v>56</v>
      </c>
      <c r="R68" s="132"/>
      <c r="S68" s="69" t="s">
        <v>394</v>
      </c>
      <c r="T68" s="69" t="s">
        <v>395</v>
      </c>
      <c r="U68" s="168" t="s">
        <v>396</v>
      </c>
      <c r="V68" s="170" t="s">
        <v>397</v>
      </c>
      <c r="W68" s="165" t="s">
        <v>192</v>
      </c>
      <c r="X68" s="78">
        <v>238.79</v>
      </c>
      <c r="Y68" s="190" t="s">
        <v>398</v>
      </c>
      <c r="Z68" s="190" t="s">
        <v>56</v>
      </c>
      <c r="AA68" s="191" t="s">
        <v>399</v>
      </c>
      <c r="AB68" s="191" t="s">
        <v>399</v>
      </c>
      <c r="AC68" s="192" t="s">
        <v>400</v>
      </c>
      <c r="AD68" s="192" t="s">
        <v>401</v>
      </c>
      <c r="AE68" s="193"/>
      <c r="AF68" s="193"/>
      <c r="AG68" s="196"/>
      <c r="AH68" s="101" t="s">
        <v>402</v>
      </c>
      <c r="AI68" s="69" t="s">
        <v>76</v>
      </c>
      <c r="AJ68" s="69" t="s">
        <v>67</v>
      </c>
      <c r="AK68" s="203" t="s">
        <v>265</v>
      </c>
      <c r="AL68" s="172" t="s">
        <v>214</v>
      </c>
    </row>
    <row r="69" ht="49.95" customHeight="1" spans="1:38">
      <c r="A69" s="103"/>
      <c r="B69" s="89"/>
      <c r="C69" s="71"/>
      <c r="D69" s="70"/>
      <c r="E69" s="52"/>
      <c r="F69" s="104"/>
      <c r="G69" s="105"/>
      <c r="H69" s="106"/>
      <c r="I69" s="133"/>
      <c r="J69" s="216"/>
      <c r="K69" s="105"/>
      <c r="L69" s="106"/>
      <c r="M69" s="106"/>
      <c r="N69" s="135"/>
      <c r="O69" s="135"/>
      <c r="P69" s="73"/>
      <c r="Q69" s="73"/>
      <c r="R69" s="135"/>
      <c r="S69" s="73"/>
      <c r="T69" s="73"/>
      <c r="U69" s="169"/>
      <c r="V69" s="73"/>
      <c r="W69" s="167"/>
      <c r="X69" s="81"/>
      <c r="Y69" s="194"/>
      <c r="Z69" s="194"/>
      <c r="AA69" s="195"/>
      <c r="AB69" s="195"/>
      <c r="AC69" s="67"/>
      <c r="AD69" s="67"/>
      <c r="AE69" s="196"/>
      <c r="AF69" s="196"/>
      <c r="AG69" s="196"/>
      <c r="AH69" s="105"/>
      <c r="AI69" s="73"/>
      <c r="AJ69" s="73"/>
      <c r="AK69" s="209"/>
      <c r="AL69" s="210"/>
    </row>
    <row r="70" ht="49.95" customHeight="1" spans="1:38">
      <c r="A70" s="103"/>
      <c r="B70" s="89"/>
      <c r="C70" s="71"/>
      <c r="D70" s="70"/>
      <c r="E70" s="52"/>
      <c r="F70" s="104"/>
      <c r="G70" s="105"/>
      <c r="H70" s="106"/>
      <c r="I70" s="133"/>
      <c r="J70" s="216"/>
      <c r="K70" s="105"/>
      <c r="L70" s="106"/>
      <c r="M70" s="106"/>
      <c r="N70" s="135"/>
      <c r="O70" s="135"/>
      <c r="P70" s="73"/>
      <c r="Q70" s="73"/>
      <c r="R70" s="135"/>
      <c r="S70" s="73"/>
      <c r="T70" s="73"/>
      <c r="U70" s="169"/>
      <c r="V70" s="73"/>
      <c r="W70" s="167"/>
      <c r="X70" s="81"/>
      <c r="Y70" s="194"/>
      <c r="Z70" s="194"/>
      <c r="AA70" s="195"/>
      <c r="AB70" s="195"/>
      <c r="AC70" s="67"/>
      <c r="AD70" s="67"/>
      <c r="AE70" s="196"/>
      <c r="AF70" s="196"/>
      <c r="AG70" s="196"/>
      <c r="AH70" s="105"/>
      <c r="AI70" s="73"/>
      <c r="AJ70" s="73"/>
      <c r="AK70" s="209"/>
      <c r="AL70" s="210"/>
    </row>
    <row r="71" ht="49.95" customHeight="1" spans="1:38">
      <c r="A71" s="103"/>
      <c r="B71" s="89"/>
      <c r="C71" s="71"/>
      <c r="D71" s="70"/>
      <c r="E71" s="52"/>
      <c r="F71" s="104"/>
      <c r="G71" s="105"/>
      <c r="H71" s="106"/>
      <c r="I71" s="133"/>
      <c r="J71" s="216"/>
      <c r="K71" s="105"/>
      <c r="L71" s="106"/>
      <c r="M71" s="106"/>
      <c r="N71" s="135"/>
      <c r="O71" s="135"/>
      <c r="P71" s="73"/>
      <c r="Q71" s="73"/>
      <c r="R71" s="135"/>
      <c r="S71" s="73"/>
      <c r="T71" s="73"/>
      <c r="U71" s="169"/>
      <c r="V71" s="73"/>
      <c r="W71" s="167"/>
      <c r="X71" s="81"/>
      <c r="Y71" s="194"/>
      <c r="Z71" s="194"/>
      <c r="AA71" s="195"/>
      <c r="AB71" s="195"/>
      <c r="AC71" s="67"/>
      <c r="AD71" s="67"/>
      <c r="AE71" s="196"/>
      <c r="AF71" s="196"/>
      <c r="AG71" s="196"/>
      <c r="AH71" s="105"/>
      <c r="AI71" s="73"/>
      <c r="AJ71" s="73"/>
      <c r="AK71" s="209"/>
      <c r="AL71" s="210"/>
    </row>
    <row r="72" ht="49.95" customHeight="1" spans="1:38">
      <c r="A72" s="65"/>
      <c r="B72" s="62"/>
      <c r="C72" s="71"/>
      <c r="D72" s="70"/>
      <c r="E72" s="52"/>
      <c r="F72" s="58"/>
      <c r="G72" s="63"/>
      <c r="H72" s="107"/>
      <c r="I72" s="122"/>
      <c r="J72" s="218"/>
      <c r="K72" s="63"/>
      <c r="L72" s="107"/>
      <c r="M72" s="107"/>
      <c r="N72" s="123"/>
      <c r="O72" s="123"/>
      <c r="P72" s="125"/>
      <c r="Q72" s="125"/>
      <c r="R72" s="123"/>
      <c r="S72" s="125"/>
      <c r="T72" s="125"/>
      <c r="U72" s="160"/>
      <c r="V72" s="125"/>
      <c r="W72" s="167"/>
      <c r="X72" s="81"/>
      <c r="Y72" s="194"/>
      <c r="Z72" s="194"/>
      <c r="AA72" s="195"/>
      <c r="AB72" s="195"/>
      <c r="AC72" s="67"/>
      <c r="AD72" s="67"/>
      <c r="AE72" s="196"/>
      <c r="AF72" s="196"/>
      <c r="AG72" s="196"/>
      <c r="AH72" s="63"/>
      <c r="AI72" s="125"/>
      <c r="AJ72" s="125"/>
      <c r="AK72" s="202"/>
      <c r="AL72" s="174"/>
    </row>
    <row r="73" ht="49.95" customHeight="1" spans="1:38">
      <c r="A73" s="98">
        <f>MAX($A$3:A72)+1</f>
        <v>25</v>
      </c>
      <c r="B73" s="84"/>
      <c r="C73" s="71"/>
      <c r="D73" s="70"/>
      <c r="E73" s="52" t="s">
        <v>403</v>
      </c>
      <c r="F73" s="100">
        <v>43372</v>
      </c>
      <c r="G73" s="101">
        <v>1000</v>
      </c>
      <c r="H73" s="102">
        <v>241.85</v>
      </c>
      <c r="I73" s="130">
        <f>G73+H73</f>
        <v>1241.85</v>
      </c>
      <c r="J73" s="214">
        <v>4.99</v>
      </c>
      <c r="K73" s="101">
        <f>I73+J73</f>
        <v>1246.84</v>
      </c>
      <c r="L73" s="102" t="s">
        <v>404</v>
      </c>
      <c r="M73" s="102" t="s">
        <v>405</v>
      </c>
      <c r="N73" s="132" t="s">
        <v>384</v>
      </c>
      <c r="O73" s="132" t="s">
        <v>406</v>
      </c>
      <c r="P73" s="69" t="s">
        <v>385</v>
      </c>
      <c r="Q73" s="69" t="s">
        <v>56</v>
      </c>
      <c r="R73" s="132"/>
      <c r="S73" s="69" t="s">
        <v>385</v>
      </c>
      <c r="T73" s="69" t="s">
        <v>385</v>
      </c>
      <c r="U73" s="168" t="s">
        <v>385</v>
      </c>
      <c r="V73" s="69" t="s">
        <v>407</v>
      </c>
      <c r="W73" s="167"/>
      <c r="X73" s="81"/>
      <c r="Y73" s="194" t="s">
        <v>385</v>
      </c>
      <c r="Z73" s="194" t="s">
        <v>385</v>
      </c>
      <c r="AA73" s="195"/>
      <c r="AB73" s="195"/>
      <c r="AC73" s="67" t="s">
        <v>385</v>
      </c>
      <c r="AD73" s="67"/>
      <c r="AE73" s="196"/>
      <c r="AF73" s="196"/>
      <c r="AG73" s="196"/>
      <c r="AH73" s="101" t="s">
        <v>408</v>
      </c>
      <c r="AI73" s="69" t="s">
        <v>56</v>
      </c>
      <c r="AJ73" s="69" t="s">
        <v>67</v>
      </c>
      <c r="AK73" s="203" t="s">
        <v>265</v>
      </c>
      <c r="AL73" s="172" t="s">
        <v>389</v>
      </c>
    </row>
    <row r="74" ht="49.95" customHeight="1" spans="1:38">
      <c r="A74" s="65"/>
      <c r="B74" s="62"/>
      <c r="C74" s="71"/>
      <c r="D74" s="70"/>
      <c r="E74" s="52"/>
      <c r="F74" s="58"/>
      <c r="G74" s="63"/>
      <c r="H74" s="107"/>
      <c r="I74" s="122"/>
      <c r="J74" s="218"/>
      <c r="K74" s="63"/>
      <c r="L74" s="107"/>
      <c r="M74" s="107"/>
      <c r="N74" s="123"/>
      <c r="O74" s="123"/>
      <c r="P74" s="125"/>
      <c r="Q74" s="125"/>
      <c r="R74" s="123"/>
      <c r="S74" s="125"/>
      <c r="T74" s="125"/>
      <c r="U74" s="160"/>
      <c r="V74" s="125"/>
      <c r="W74" s="167"/>
      <c r="X74" s="81"/>
      <c r="Y74" s="194"/>
      <c r="Z74" s="194"/>
      <c r="AA74" s="195"/>
      <c r="AB74" s="195"/>
      <c r="AC74" s="67"/>
      <c r="AD74" s="67"/>
      <c r="AE74" s="196"/>
      <c r="AF74" s="196"/>
      <c r="AG74" s="196"/>
      <c r="AH74" s="63"/>
      <c r="AI74" s="125"/>
      <c r="AJ74" s="125"/>
      <c r="AK74" s="202"/>
      <c r="AL74" s="174"/>
    </row>
    <row r="75" ht="49.95" customHeight="1" spans="1:38">
      <c r="A75" s="68">
        <f>MAX($A$3:A74)+1</f>
        <v>26</v>
      </c>
      <c r="B75" s="51"/>
      <c r="C75" s="71"/>
      <c r="D75" s="70"/>
      <c r="E75" s="211" t="s">
        <v>409</v>
      </c>
      <c r="F75" s="55">
        <v>43372</v>
      </c>
      <c r="G75" s="72">
        <v>1000</v>
      </c>
      <c r="H75" s="116">
        <v>241.85</v>
      </c>
      <c r="I75" s="120">
        <f>G75+H75</f>
        <v>1241.85</v>
      </c>
      <c r="J75" s="150">
        <v>4.99</v>
      </c>
      <c r="K75" s="72">
        <f>I75+J75</f>
        <v>1246.84</v>
      </c>
      <c r="L75" s="67" t="s">
        <v>404</v>
      </c>
      <c r="M75" s="67" t="s">
        <v>410</v>
      </c>
      <c r="N75" s="67" t="s">
        <v>384</v>
      </c>
      <c r="O75" s="67" t="s">
        <v>406</v>
      </c>
      <c r="P75" s="71" t="s">
        <v>385</v>
      </c>
      <c r="Q75" s="67" t="s">
        <v>56</v>
      </c>
      <c r="R75" s="67"/>
      <c r="S75" s="71" t="s">
        <v>385</v>
      </c>
      <c r="T75" s="71" t="s">
        <v>385</v>
      </c>
      <c r="U75" s="166" t="s">
        <v>385</v>
      </c>
      <c r="V75" s="71" t="s">
        <v>407</v>
      </c>
      <c r="W75" s="167"/>
      <c r="X75" s="81"/>
      <c r="Y75" s="194" t="s">
        <v>385</v>
      </c>
      <c r="Z75" s="194" t="s">
        <v>385</v>
      </c>
      <c r="AA75" s="195"/>
      <c r="AB75" s="195"/>
      <c r="AC75" s="67" t="s">
        <v>385</v>
      </c>
      <c r="AD75" s="67"/>
      <c r="AE75" s="196"/>
      <c r="AF75" s="196"/>
      <c r="AG75" s="196"/>
      <c r="AH75" s="72" t="s">
        <v>408</v>
      </c>
      <c r="AI75" s="71" t="s">
        <v>56</v>
      </c>
      <c r="AJ75" s="71" t="s">
        <v>67</v>
      </c>
      <c r="AK75" s="203" t="s">
        <v>265</v>
      </c>
      <c r="AL75" s="167" t="s">
        <v>389</v>
      </c>
    </row>
    <row r="76" ht="49.95" customHeight="1" spans="1:38">
      <c r="A76" s="98">
        <f>MAX($A$3:A75)+1</f>
        <v>27</v>
      </c>
      <c r="B76" s="84" t="s">
        <v>97</v>
      </c>
      <c r="C76" s="71"/>
      <c r="D76" s="70"/>
      <c r="E76" s="71" t="s">
        <v>411</v>
      </c>
      <c r="F76" s="100">
        <v>43372</v>
      </c>
      <c r="G76" s="101">
        <v>2800</v>
      </c>
      <c r="H76" s="102">
        <v>339.08</v>
      </c>
      <c r="I76" s="130">
        <f>G76+H76</f>
        <v>3139.08</v>
      </c>
      <c r="J76" s="214">
        <v>18.79</v>
      </c>
      <c r="K76" s="101">
        <f>I76+J76</f>
        <v>3157.87</v>
      </c>
      <c r="L76" s="102" t="s">
        <v>51</v>
      </c>
      <c r="M76" s="102" t="s">
        <v>412</v>
      </c>
      <c r="N76" s="132" t="s">
        <v>105</v>
      </c>
      <c r="O76" s="132" t="s">
        <v>54</v>
      </c>
      <c r="P76" s="69" t="s">
        <v>413</v>
      </c>
      <c r="Q76" s="132" t="s">
        <v>56</v>
      </c>
      <c r="R76" s="132"/>
      <c r="S76" s="69" t="s">
        <v>414</v>
      </c>
      <c r="T76" s="69" t="s">
        <v>415</v>
      </c>
      <c r="U76" s="168" t="s">
        <v>416</v>
      </c>
      <c r="V76" s="170" t="s">
        <v>417</v>
      </c>
      <c r="W76" s="167" t="s">
        <v>192</v>
      </c>
      <c r="X76" s="81">
        <v>1458.33</v>
      </c>
      <c r="Y76" s="194" t="s">
        <v>418</v>
      </c>
      <c r="Z76" s="194" t="s">
        <v>56</v>
      </c>
      <c r="AA76" s="195" t="s">
        <v>419</v>
      </c>
      <c r="AB76" s="195"/>
      <c r="AC76" s="67" t="s">
        <v>76</v>
      </c>
      <c r="AD76" s="67" t="s">
        <v>420</v>
      </c>
      <c r="AE76" s="196"/>
      <c r="AF76" s="196"/>
      <c r="AG76" s="196"/>
      <c r="AH76" s="101" t="s">
        <v>421</v>
      </c>
      <c r="AI76" s="69" t="s">
        <v>76</v>
      </c>
      <c r="AJ76" s="69" t="s">
        <v>67</v>
      </c>
      <c r="AK76" s="203" t="s">
        <v>265</v>
      </c>
      <c r="AL76" s="172" t="s">
        <v>358</v>
      </c>
    </row>
    <row r="77" ht="49.95" customHeight="1" spans="1:38">
      <c r="A77" s="65"/>
      <c r="B77" s="62"/>
      <c r="C77" s="71"/>
      <c r="D77" s="70"/>
      <c r="E77" s="71"/>
      <c r="F77" s="58"/>
      <c r="G77" s="63"/>
      <c r="H77" s="107"/>
      <c r="I77" s="122"/>
      <c r="J77" s="218"/>
      <c r="K77" s="63"/>
      <c r="L77" s="107"/>
      <c r="M77" s="107"/>
      <c r="N77" s="123"/>
      <c r="O77" s="123"/>
      <c r="P77" s="125"/>
      <c r="Q77" s="123"/>
      <c r="R77" s="123"/>
      <c r="S77" s="125"/>
      <c r="T77" s="125"/>
      <c r="U77" s="160"/>
      <c r="V77" s="223"/>
      <c r="W77" s="167"/>
      <c r="X77" s="81"/>
      <c r="Y77" s="194"/>
      <c r="Z77" s="194"/>
      <c r="AA77" s="195"/>
      <c r="AB77" s="195"/>
      <c r="AC77" s="67"/>
      <c r="AD77" s="67"/>
      <c r="AE77" s="196"/>
      <c r="AF77" s="196"/>
      <c r="AG77" s="196"/>
      <c r="AH77" s="63"/>
      <c r="AI77" s="125"/>
      <c r="AJ77" s="125"/>
      <c r="AK77" s="202"/>
      <c r="AL77" s="174"/>
    </row>
    <row r="78" ht="49.95" customHeight="1" spans="1:38">
      <c r="A78" s="98">
        <f>MAX($A$3:A77)+1</f>
        <v>28</v>
      </c>
      <c r="B78" s="84" t="s">
        <v>422</v>
      </c>
      <c r="C78" s="71"/>
      <c r="D78" s="70"/>
      <c r="E78" s="67" t="s">
        <v>423</v>
      </c>
      <c r="F78" s="100">
        <v>43372</v>
      </c>
      <c r="G78" s="101">
        <v>600</v>
      </c>
      <c r="H78" s="102">
        <v>170.26</v>
      </c>
      <c r="I78" s="130">
        <f>G78+H78</f>
        <v>770.26</v>
      </c>
      <c r="J78" s="214">
        <v>5.98</v>
      </c>
      <c r="K78" s="101">
        <f>I78+J78</f>
        <v>776.24</v>
      </c>
      <c r="L78" s="132" t="s">
        <v>51</v>
      </c>
      <c r="M78" s="132" t="s">
        <v>424</v>
      </c>
      <c r="N78" s="132" t="s">
        <v>105</v>
      </c>
      <c r="O78" s="132" t="s">
        <v>258</v>
      </c>
      <c r="P78" s="69" t="s">
        <v>425</v>
      </c>
      <c r="Q78" s="132"/>
      <c r="R78" s="67"/>
      <c r="S78" s="69" t="s">
        <v>426</v>
      </c>
      <c r="T78" s="69" t="s">
        <v>427</v>
      </c>
      <c r="U78" s="168" t="s">
        <v>428</v>
      </c>
      <c r="V78" s="170" t="s">
        <v>429</v>
      </c>
      <c r="W78" s="172" t="s">
        <v>192</v>
      </c>
      <c r="X78" s="86">
        <v>260.46</v>
      </c>
      <c r="Y78" s="172" t="s">
        <v>418</v>
      </c>
      <c r="Z78" s="172" t="s">
        <v>56</v>
      </c>
      <c r="AA78" s="197" t="s">
        <v>430</v>
      </c>
      <c r="AB78" s="197"/>
      <c r="AC78" s="132" t="s">
        <v>76</v>
      </c>
      <c r="AD78" s="132" t="s">
        <v>431</v>
      </c>
      <c r="AE78" s="196"/>
      <c r="AF78" s="196"/>
      <c r="AG78" s="196"/>
      <c r="AH78" s="101" t="s">
        <v>432</v>
      </c>
      <c r="AI78" s="69" t="s">
        <v>56</v>
      </c>
      <c r="AJ78" s="69" t="s">
        <v>67</v>
      </c>
      <c r="AK78" s="203" t="s">
        <v>265</v>
      </c>
      <c r="AL78" s="172" t="s">
        <v>433</v>
      </c>
    </row>
    <row r="79" ht="49.95" customHeight="1" spans="1:38">
      <c r="A79" s="65"/>
      <c r="B79" s="62"/>
      <c r="C79" s="71"/>
      <c r="D79" s="70"/>
      <c r="E79" s="67"/>
      <c r="F79" s="58"/>
      <c r="G79" s="63"/>
      <c r="H79" s="107"/>
      <c r="I79" s="122"/>
      <c r="J79" s="218"/>
      <c r="K79" s="63"/>
      <c r="L79" s="123"/>
      <c r="M79" s="123"/>
      <c r="N79" s="123"/>
      <c r="O79" s="123"/>
      <c r="P79" s="125"/>
      <c r="Q79" s="123"/>
      <c r="R79" s="67"/>
      <c r="S79" s="125"/>
      <c r="T79" s="125"/>
      <c r="U79" s="160"/>
      <c r="V79" s="223"/>
      <c r="W79" s="174"/>
      <c r="X79" s="94"/>
      <c r="Y79" s="174"/>
      <c r="Z79" s="174"/>
      <c r="AA79" s="188"/>
      <c r="AB79" s="188"/>
      <c r="AC79" s="123"/>
      <c r="AD79" s="123"/>
      <c r="AE79" s="196"/>
      <c r="AF79" s="196"/>
      <c r="AG79" s="196"/>
      <c r="AH79" s="63"/>
      <c r="AI79" s="125"/>
      <c r="AJ79" s="125"/>
      <c r="AK79" s="202"/>
      <c r="AL79" s="174"/>
    </row>
    <row r="80" ht="49.95" customHeight="1" spans="1:38">
      <c r="A80" s="50">
        <v>32</v>
      </c>
      <c r="B80" s="51" t="s">
        <v>41</v>
      </c>
      <c r="C80" s="52" t="s">
        <v>434</v>
      </c>
      <c r="D80" s="53">
        <v>15895.91</v>
      </c>
      <c r="E80" s="71" t="s">
        <v>435</v>
      </c>
      <c r="F80" s="55" t="s">
        <v>436</v>
      </c>
      <c r="G80" s="81" t="s">
        <v>437</v>
      </c>
      <c r="H80" s="82" t="s">
        <v>438</v>
      </c>
      <c r="I80" s="129" t="s">
        <v>439</v>
      </c>
      <c r="J80" s="129" t="s">
        <v>440</v>
      </c>
      <c r="K80" s="220"/>
      <c r="L80" s="152"/>
      <c r="M80" s="152"/>
      <c r="N80" s="152"/>
      <c r="O80" s="181"/>
      <c r="P80" s="152"/>
      <c r="Q80" s="152"/>
      <c r="R80" s="152"/>
      <c r="S80" s="71" t="s">
        <v>441</v>
      </c>
      <c r="T80" s="71" t="s">
        <v>442</v>
      </c>
      <c r="U80" s="166" t="s">
        <v>443</v>
      </c>
      <c r="V80" s="71" t="s">
        <v>444</v>
      </c>
      <c r="W80" s="194" t="s">
        <v>61</v>
      </c>
      <c r="X80" s="81" t="s">
        <v>445</v>
      </c>
      <c r="Y80" s="194" t="s">
        <v>194</v>
      </c>
      <c r="Z80" s="194" t="s">
        <v>56</v>
      </c>
      <c r="AA80" s="195" t="s">
        <v>446</v>
      </c>
      <c r="AB80" s="195" t="s">
        <v>447</v>
      </c>
      <c r="AC80" s="67" t="s">
        <v>56</v>
      </c>
      <c r="AD80" s="181"/>
      <c r="AE80" s="182"/>
      <c r="AF80" s="182"/>
      <c r="AG80" s="182"/>
      <c r="AH80" s="71" t="s">
        <v>448</v>
      </c>
      <c r="AI80" s="152"/>
      <c r="AJ80" s="152" t="s">
        <v>67</v>
      </c>
      <c r="AK80" s="201" t="s">
        <v>265</v>
      </c>
      <c r="AL80" s="69" t="s">
        <v>449</v>
      </c>
    </row>
    <row r="81" ht="49.95" customHeight="1" spans="1:38">
      <c r="A81" s="50"/>
      <c r="B81" s="51"/>
      <c r="C81" s="52"/>
      <c r="D81" s="53"/>
      <c r="E81" s="71"/>
      <c r="F81" s="55"/>
      <c r="G81" s="81"/>
      <c r="H81" s="82"/>
      <c r="I81" s="129"/>
      <c r="J81" s="129"/>
      <c r="K81" s="158" t="s">
        <v>450</v>
      </c>
      <c r="L81" s="155" t="s">
        <v>51</v>
      </c>
      <c r="M81" s="155" t="s">
        <v>451</v>
      </c>
      <c r="N81" s="155" t="s">
        <v>105</v>
      </c>
      <c r="O81" s="221" t="s">
        <v>258</v>
      </c>
      <c r="P81" s="155" t="s">
        <v>207</v>
      </c>
      <c r="Q81" s="155" t="s">
        <v>56</v>
      </c>
      <c r="R81" s="155"/>
      <c r="S81" s="71"/>
      <c r="T81" s="71"/>
      <c r="U81" s="166"/>
      <c r="V81" s="71"/>
      <c r="W81" s="194"/>
      <c r="X81" s="81"/>
      <c r="Y81" s="194"/>
      <c r="Z81" s="194"/>
      <c r="AA81" s="195"/>
      <c r="AB81" s="195"/>
      <c r="AC81" s="67"/>
      <c r="AD81" s="185"/>
      <c r="AE81" s="186"/>
      <c r="AF81" s="186"/>
      <c r="AG81" s="186"/>
      <c r="AH81" s="71"/>
      <c r="AI81" s="155" t="s">
        <v>56</v>
      </c>
      <c r="AJ81" s="155" t="s">
        <v>67</v>
      </c>
      <c r="AK81" s="226" t="s">
        <v>265</v>
      </c>
      <c r="AL81" s="125"/>
    </row>
    <row r="82" ht="49.95" customHeight="1" spans="1:38">
      <c r="A82" s="68">
        <v>33</v>
      </c>
      <c r="B82" s="51" t="s">
        <v>41</v>
      </c>
      <c r="C82" s="71" t="s">
        <v>452</v>
      </c>
      <c r="D82" s="70">
        <v>27470.03</v>
      </c>
      <c r="E82" s="67" t="s">
        <v>453</v>
      </c>
      <c r="F82" s="212">
        <v>43333</v>
      </c>
      <c r="G82" s="72">
        <v>1225.78</v>
      </c>
      <c r="H82" s="71">
        <v>339</v>
      </c>
      <c r="I82" s="120">
        <v>1565</v>
      </c>
      <c r="J82" s="71">
        <v>10</v>
      </c>
      <c r="K82" s="71">
        <v>1574.94</v>
      </c>
      <c r="L82" s="181" t="s">
        <v>51</v>
      </c>
      <c r="M82" s="67" t="s">
        <v>454</v>
      </c>
      <c r="N82" s="67" t="s">
        <v>105</v>
      </c>
      <c r="O82" s="222" t="s">
        <v>258</v>
      </c>
      <c r="P82" s="67" t="s">
        <v>127</v>
      </c>
      <c r="Q82" s="67" t="s">
        <v>56</v>
      </c>
      <c r="R82" s="181"/>
      <c r="S82" s="152" t="s">
        <v>455</v>
      </c>
      <c r="T82" s="152" t="s">
        <v>456</v>
      </c>
      <c r="U82" s="153" t="s">
        <v>457</v>
      </c>
      <c r="V82" s="152"/>
      <c r="W82" s="224" t="s">
        <v>61</v>
      </c>
      <c r="X82" s="220">
        <v>716.27</v>
      </c>
      <c r="Y82" s="179" t="s">
        <v>458</v>
      </c>
      <c r="Z82" s="179" t="s">
        <v>56</v>
      </c>
      <c r="AA82" s="179">
        <v>2</v>
      </c>
      <c r="AB82" s="179">
        <v>2</v>
      </c>
      <c r="AC82" s="181" t="s">
        <v>76</v>
      </c>
      <c r="AD82" s="181" t="s">
        <v>459</v>
      </c>
      <c r="AE82" s="182"/>
      <c r="AF82" s="182"/>
      <c r="AG82" s="182"/>
      <c r="AH82" s="71" t="s">
        <v>460</v>
      </c>
      <c r="AI82" s="71" t="s">
        <v>56</v>
      </c>
      <c r="AJ82" s="152" t="s">
        <v>67</v>
      </c>
      <c r="AK82" s="208" t="s">
        <v>68</v>
      </c>
      <c r="AL82" s="172" t="s">
        <v>461</v>
      </c>
    </row>
    <row r="83" ht="49.95" customHeight="1" spans="1:38">
      <c r="A83" s="68"/>
      <c r="B83" s="51"/>
      <c r="C83" s="71"/>
      <c r="D83" s="70"/>
      <c r="E83" s="67"/>
      <c r="F83" s="55"/>
      <c r="G83" s="72"/>
      <c r="H83" s="116"/>
      <c r="I83" s="120"/>
      <c r="J83" s="120"/>
      <c r="K83" s="72"/>
      <c r="L83" s="185" t="s">
        <v>51</v>
      </c>
      <c r="M83" s="67"/>
      <c r="N83" s="67"/>
      <c r="O83" s="222"/>
      <c r="P83" s="67"/>
      <c r="Q83" s="67"/>
      <c r="R83" s="185"/>
      <c r="S83" s="155" t="s">
        <v>455</v>
      </c>
      <c r="T83" s="155" t="s">
        <v>462</v>
      </c>
      <c r="U83" s="156" t="s">
        <v>457</v>
      </c>
      <c r="V83" s="155"/>
      <c r="W83" s="156" t="s">
        <v>235</v>
      </c>
      <c r="X83" s="158">
        <v>658.44</v>
      </c>
      <c r="Y83" s="183" t="s">
        <v>235</v>
      </c>
      <c r="Z83" s="183" t="s">
        <v>56</v>
      </c>
      <c r="AA83" s="187" t="s">
        <v>463</v>
      </c>
      <c r="AB83" s="187" t="s">
        <v>463</v>
      </c>
      <c r="AC83" s="185" t="s">
        <v>56</v>
      </c>
      <c r="AD83" s="185" t="s">
        <v>459</v>
      </c>
      <c r="AE83" s="186"/>
      <c r="AF83" s="186"/>
      <c r="AG83" s="186"/>
      <c r="AH83" s="71"/>
      <c r="AI83" s="71"/>
      <c r="AJ83" s="152" t="s">
        <v>67</v>
      </c>
      <c r="AK83" s="202"/>
      <c r="AL83" s="210"/>
    </row>
    <row r="84" ht="49.95" customHeight="1" spans="1:38">
      <c r="A84" s="65">
        <v>34</v>
      </c>
      <c r="B84" s="62" t="s">
        <v>464</v>
      </c>
      <c r="C84" s="71"/>
      <c r="D84" s="70"/>
      <c r="E84" s="67" t="s">
        <v>465</v>
      </c>
      <c r="F84" s="213">
        <v>43333</v>
      </c>
      <c r="G84" s="63">
        <v>3883.12</v>
      </c>
      <c r="H84" s="122">
        <v>1062</v>
      </c>
      <c r="I84" s="122">
        <v>4945</v>
      </c>
      <c r="J84" s="125">
        <v>0</v>
      </c>
      <c r="K84" s="125">
        <v>4945.24</v>
      </c>
      <c r="L84" s="185" t="s">
        <v>51</v>
      </c>
      <c r="M84" s="123" t="s">
        <v>466</v>
      </c>
      <c r="N84" s="123" t="s">
        <v>105</v>
      </c>
      <c r="O84" s="124" t="s">
        <v>258</v>
      </c>
      <c r="P84" s="125" t="s">
        <v>127</v>
      </c>
      <c r="Q84" s="123" t="s">
        <v>56</v>
      </c>
      <c r="R84" s="185"/>
      <c r="S84" s="155" t="s">
        <v>455</v>
      </c>
      <c r="T84" s="155" t="s">
        <v>467</v>
      </c>
      <c r="U84" s="156" t="s">
        <v>468</v>
      </c>
      <c r="V84" s="125" t="s">
        <v>469</v>
      </c>
      <c r="W84" s="225" t="s">
        <v>192</v>
      </c>
      <c r="X84" s="158">
        <v>884.61</v>
      </c>
      <c r="Y84" s="183" t="s">
        <v>470</v>
      </c>
      <c r="Z84" s="183" t="s">
        <v>56</v>
      </c>
      <c r="AA84" s="183">
        <v>6</v>
      </c>
      <c r="AB84" s="183">
        <v>6</v>
      </c>
      <c r="AC84" s="185" t="s">
        <v>56</v>
      </c>
      <c r="AD84" s="185" t="s">
        <v>459</v>
      </c>
      <c r="AE84" s="186"/>
      <c r="AF84" s="186"/>
      <c r="AG84" s="186"/>
      <c r="AH84" s="71"/>
      <c r="AI84" s="125" t="s">
        <v>56</v>
      </c>
      <c r="AJ84" s="152" t="s">
        <v>67</v>
      </c>
      <c r="AK84" s="208" t="s">
        <v>68</v>
      </c>
      <c r="AL84" s="210"/>
    </row>
    <row r="85" ht="49.95" customHeight="1" spans="1:38">
      <c r="A85" s="65"/>
      <c r="B85" s="62"/>
      <c r="C85" s="71"/>
      <c r="D85" s="70"/>
      <c r="E85" s="67"/>
      <c r="F85" s="58"/>
      <c r="G85" s="63"/>
      <c r="H85" s="107"/>
      <c r="I85" s="122"/>
      <c r="J85" s="122"/>
      <c r="K85" s="63"/>
      <c r="L85" s="185" t="s">
        <v>51</v>
      </c>
      <c r="M85" s="123"/>
      <c r="N85" s="123"/>
      <c r="O85" s="124"/>
      <c r="P85" s="125"/>
      <c r="Q85" s="123"/>
      <c r="R85" s="185"/>
      <c r="S85" s="155"/>
      <c r="T85" s="155" t="s">
        <v>471</v>
      </c>
      <c r="U85" s="156" t="s">
        <v>472</v>
      </c>
      <c r="V85" s="125"/>
      <c r="W85" s="225" t="s">
        <v>192</v>
      </c>
      <c r="X85" s="158">
        <v>407.89</v>
      </c>
      <c r="Y85" s="183" t="s">
        <v>470</v>
      </c>
      <c r="Z85" s="183" t="s">
        <v>56</v>
      </c>
      <c r="AA85" s="183">
        <v>1</v>
      </c>
      <c r="AB85" s="183">
        <v>1</v>
      </c>
      <c r="AC85" s="185" t="s">
        <v>76</v>
      </c>
      <c r="AD85" s="185" t="s">
        <v>473</v>
      </c>
      <c r="AE85" s="186"/>
      <c r="AF85" s="186"/>
      <c r="AG85" s="186"/>
      <c r="AH85" s="71"/>
      <c r="AI85" s="125"/>
      <c r="AJ85" s="152" t="s">
        <v>67</v>
      </c>
      <c r="AK85" s="209"/>
      <c r="AL85" s="210"/>
    </row>
    <row r="86" ht="49.95" customHeight="1" spans="1:38">
      <c r="A86" s="65"/>
      <c r="B86" s="62"/>
      <c r="C86" s="71"/>
      <c r="D86" s="70"/>
      <c r="E86" s="67"/>
      <c r="F86" s="58"/>
      <c r="G86" s="63"/>
      <c r="H86" s="107"/>
      <c r="I86" s="122"/>
      <c r="J86" s="122"/>
      <c r="K86" s="63"/>
      <c r="L86" s="185" t="s">
        <v>51</v>
      </c>
      <c r="M86" s="123"/>
      <c r="N86" s="123"/>
      <c r="O86" s="124"/>
      <c r="P86" s="125"/>
      <c r="Q86" s="123"/>
      <c r="R86" s="185"/>
      <c r="S86" s="155"/>
      <c r="T86" s="155" t="s">
        <v>474</v>
      </c>
      <c r="U86" s="156" t="s">
        <v>475</v>
      </c>
      <c r="V86" s="125"/>
      <c r="W86" s="225" t="s">
        <v>192</v>
      </c>
      <c r="X86" s="158">
        <v>2650.87</v>
      </c>
      <c r="Y86" s="183" t="s">
        <v>470</v>
      </c>
      <c r="Z86" s="183" t="s">
        <v>56</v>
      </c>
      <c r="AA86" s="187" t="s">
        <v>476</v>
      </c>
      <c r="AB86" s="187" t="s">
        <v>476</v>
      </c>
      <c r="AC86" s="185" t="s">
        <v>76</v>
      </c>
      <c r="AD86" s="185" t="s">
        <v>459</v>
      </c>
      <c r="AE86" s="186"/>
      <c r="AF86" s="186"/>
      <c r="AG86" s="186"/>
      <c r="AH86" s="71"/>
      <c r="AI86" s="125"/>
      <c r="AJ86" s="152" t="s">
        <v>67</v>
      </c>
      <c r="AK86" s="209"/>
      <c r="AL86" s="210"/>
    </row>
    <row r="87" ht="49.95" customHeight="1" spans="1:38">
      <c r="A87" s="65"/>
      <c r="B87" s="62"/>
      <c r="C87" s="71"/>
      <c r="D87" s="70"/>
      <c r="E87" s="67"/>
      <c r="F87" s="58"/>
      <c r="G87" s="63"/>
      <c r="H87" s="107"/>
      <c r="I87" s="122"/>
      <c r="J87" s="122"/>
      <c r="K87" s="63"/>
      <c r="L87" s="185" t="s">
        <v>51</v>
      </c>
      <c r="M87" s="123"/>
      <c r="N87" s="123"/>
      <c r="O87" s="124"/>
      <c r="P87" s="125"/>
      <c r="Q87" s="123"/>
      <c r="R87" s="185"/>
      <c r="S87" s="155"/>
      <c r="T87" s="155" t="s">
        <v>462</v>
      </c>
      <c r="U87" s="156" t="s">
        <v>457</v>
      </c>
      <c r="V87" s="125"/>
      <c r="W87" s="225" t="s">
        <v>192</v>
      </c>
      <c r="X87" s="158">
        <v>333.34</v>
      </c>
      <c r="Y87" s="183" t="s">
        <v>470</v>
      </c>
      <c r="Z87" s="183" t="s">
        <v>56</v>
      </c>
      <c r="AA87" s="183">
        <v>1</v>
      </c>
      <c r="AB87" s="183">
        <v>1</v>
      </c>
      <c r="AC87" s="185" t="s">
        <v>76</v>
      </c>
      <c r="AD87" s="185" t="s">
        <v>459</v>
      </c>
      <c r="AE87" s="186"/>
      <c r="AF87" s="186"/>
      <c r="AG87" s="186"/>
      <c r="AH87" s="71"/>
      <c r="AI87" s="125"/>
      <c r="AJ87" s="152" t="s">
        <v>67</v>
      </c>
      <c r="AK87" s="209"/>
      <c r="AL87" s="210"/>
    </row>
    <row r="88" ht="49.95" customHeight="1" spans="1:38">
      <c r="A88" s="65"/>
      <c r="B88" s="62"/>
      <c r="C88" s="71"/>
      <c r="D88" s="70"/>
      <c r="E88" s="67"/>
      <c r="F88" s="58"/>
      <c r="G88" s="63"/>
      <c r="H88" s="107"/>
      <c r="I88" s="122"/>
      <c r="J88" s="122"/>
      <c r="K88" s="63"/>
      <c r="L88" s="185" t="s">
        <v>51</v>
      </c>
      <c r="M88" s="123"/>
      <c r="N88" s="123"/>
      <c r="O88" s="124"/>
      <c r="P88" s="125"/>
      <c r="Q88" s="123"/>
      <c r="R88" s="185"/>
      <c r="S88" s="155"/>
      <c r="T88" s="155" t="s">
        <v>477</v>
      </c>
      <c r="U88" s="156" t="s">
        <v>478</v>
      </c>
      <c r="V88" s="125"/>
      <c r="W88" s="225" t="s">
        <v>192</v>
      </c>
      <c r="X88" s="158">
        <v>0</v>
      </c>
      <c r="Y88" s="183" t="s">
        <v>470</v>
      </c>
      <c r="Z88" s="183" t="s">
        <v>56</v>
      </c>
      <c r="AA88" s="183">
        <v>1</v>
      </c>
      <c r="AB88" s="183">
        <v>1</v>
      </c>
      <c r="AC88" s="185" t="s">
        <v>76</v>
      </c>
      <c r="AD88" s="185" t="s">
        <v>459</v>
      </c>
      <c r="AE88" s="186"/>
      <c r="AF88" s="186"/>
      <c r="AG88" s="186"/>
      <c r="AH88" s="71"/>
      <c r="AI88" s="125"/>
      <c r="AJ88" s="152" t="s">
        <v>67</v>
      </c>
      <c r="AK88" s="209"/>
      <c r="AL88" s="210"/>
    </row>
    <row r="89" ht="49.95" customHeight="1" spans="1:38">
      <c r="A89" s="65"/>
      <c r="B89" s="62"/>
      <c r="C89" s="71"/>
      <c r="D89" s="70"/>
      <c r="E89" s="67"/>
      <c r="F89" s="58"/>
      <c r="G89" s="63"/>
      <c r="H89" s="107"/>
      <c r="I89" s="122"/>
      <c r="J89" s="122"/>
      <c r="K89" s="63"/>
      <c r="L89" s="185" t="s">
        <v>51</v>
      </c>
      <c r="M89" s="123"/>
      <c r="N89" s="123"/>
      <c r="O89" s="124"/>
      <c r="P89" s="125"/>
      <c r="Q89" s="123"/>
      <c r="R89" s="185"/>
      <c r="S89" s="155"/>
      <c r="T89" s="155" t="s">
        <v>479</v>
      </c>
      <c r="U89" s="156" t="s">
        <v>478</v>
      </c>
      <c r="V89" s="125"/>
      <c r="W89" s="225" t="s">
        <v>192</v>
      </c>
      <c r="X89" s="158">
        <v>37.7</v>
      </c>
      <c r="Y89" s="183" t="s">
        <v>470</v>
      </c>
      <c r="Z89" s="183" t="s">
        <v>56</v>
      </c>
      <c r="AA89" s="183">
        <v>1</v>
      </c>
      <c r="AB89" s="183">
        <v>1</v>
      </c>
      <c r="AC89" s="185" t="s">
        <v>76</v>
      </c>
      <c r="AD89" s="185" t="s">
        <v>459</v>
      </c>
      <c r="AE89" s="186"/>
      <c r="AF89" s="186"/>
      <c r="AG89" s="186"/>
      <c r="AH89" s="71"/>
      <c r="AI89" s="125"/>
      <c r="AJ89" s="152" t="s">
        <v>67</v>
      </c>
      <c r="AK89" s="209"/>
      <c r="AL89" s="210"/>
    </row>
    <row r="90" ht="49.95" customHeight="1" spans="1:38">
      <c r="A90" s="65"/>
      <c r="B90" s="62"/>
      <c r="C90" s="71"/>
      <c r="D90" s="70"/>
      <c r="E90" s="67"/>
      <c r="F90" s="58"/>
      <c r="G90" s="63"/>
      <c r="H90" s="107"/>
      <c r="I90" s="122"/>
      <c r="J90" s="122"/>
      <c r="K90" s="63"/>
      <c r="L90" s="185" t="s">
        <v>51</v>
      </c>
      <c r="M90" s="123"/>
      <c r="N90" s="123"/>
      <c r="O90" s="124"/>
      <c r="P90" s="125"/>
      <c r="Q90" s="123"/>
      <c r="R90" s="185"/>
      <c r="S90" s="155"/>
      <c r="T90" s="155" t="s">
        <v>480</v>
      </c>
      <c r="U90" s="156" t="s">
        <v>478</v>
      </c>
      <c r="V90" s="125"/>
      <c r="W90" s="225" t="s">
        <v>192</v>
      </c>
      <c r="X90" s="158">
        <v>182.33</v>
      </c>
      <c r="Y90" s="183" t="s">
        <v>470</v>
      </c>
      <c r="Z90" s="183" t="s">
        <v>56</v>
      </c>
      <c r="AA90" s="183">
        <v>3</v>
      </c>
      <c r="AB90" s="183">
        <v>3</v>
      </c>
      <c r="AC90" s="185" t="s">
        <v>76</v>
      </c>
      <c r="AD90" s="185" t="s">
        <v>459</v>
      </c>
      <c r="AE90" s="186"/>
      <c r="AF90" s="186"/>
      <c r="AG90" s="186"/>
      <c r="AH90" s="71"/>
      <c r="AI90" s="125"/>
      <c r="AJ90" s="152" t="s">
        <v>67</v>
      </c>
      <c r="AK90" s="209"/>
      <c r="AL90" s="210"/>
    </row>
    <row r="91" ht="49.95" customHeight="1" spans="1:38">
      <c r="A91" s="65"/>
      <c r="B91" s="62"/>
      <c r="C91" s="71"/>
      <c r="D91" s="70"/>
      <c r="E91" s="67"/>
      <c r="F91" s="58"/>
      <c r="G91" s="63"/>
      <c r="H91" s="107"/>
      <c r="I91" s="122"/>
      <c r="J91" s="122"/>
      <c r="K91" s="63"/>
      <c r="L91" s="185" t="s">
        <v>51</v>
      </c>
      <c r="M91" s="123"/>
      <c r="N91" s="123"/>
      <c r="O91" s="124"/>
      <c r="P91" s="125"/>
      <c r="Q91" s="123"/>
      <c r="R91" s="185"/>
      <c r="S91" s="155"/>
      <c r="T91" s="155" t="s">
        <v>481</v>
      </c>
      <c r="U91" s="156" t="s">
        <v>482</v>
      </c>
      <c r="V91" s="125"/>
      <c r="W91" s="225" t="s">
        <v>174</v>
      </c>
      <c r="X91" s="158">
        <v>811.22</v>
      </c>
      <c r="Y91" s="183" t="s">
        <v>483</v>
      </c>
      <c r="Z91" s="183" t="s">
        <v>56</v>
      </c>
      <c r="AA91" s="183">
        <v>-2</v>
      </c>
      <c r="AB91" s="183">
        <v>-2</v>
      </c>
      <c r="AC91" s="185" t="s">
        <v>76</v>
      </c>
      <c r="AD91" s="185" t="s">
        <v>459</v>
      </c>
      <c r="AE91" s="186"/>
      <c r="AF91" s="186"/>
      <c r="AG91" s="186"/>
      <c r="AH91" s="71"/>
      <c r="AI91" s="125"/>
      <c r="AJ91" s="152" t="s">
        <v>67</v>
      </c>
      <c r="AK91" s="209"/>
      <c r="AL91" s="210"/>
    </row>
    <row r="92" ht="49.95" customHeight="1" spans="1:38">
      <c r="A92" s="65"/>
      <c r="B92" s="62"/>
      <c r="C92" s="71"/>
      <c r="D92" s="70"/>
      <c r="E92" s="67"/>
      <c r="F92" s="58"/>
      <c r="G92" s="63"/>
      <c r="H92" s="107"/>
      <c r="I92" s="122"/>
      <c r="J92" s="122"/>
      <c r="K92" s="63"/>
      <c r="L92" s="185" t="s">
        <v>51</v>
      </c>
      <c r="M92" s="123"/>
      <c r="N92" s="123"/>
      <c r="O92" s="124"/>
      <c r="P92" s="125"/>
      <c r="Q92" s="123"/>
      <c r="R92" s="185"/>
      <c r="S92" s="155"/>
      <c r="T92" s="155" t="s">
        <v>484</v>
      </c>
      <c r="U92" s="156" t="s">
        <v>485</v>
      </c>
      <c r="V92" s="125"/>
      <c r="W92" s="225" t="s">
        <v>174</v>
      </c>
      <c r="X92" s="158">
        <v>1653.37</v>
      </c>
      <c r="Y92" s="183" t="s">
        <v>483</v>
      </c>
      <c r="Z92" s="183" t="s">
        <v>56</v>
      </c>
      <c r="AA92" s="183">
        <v>-1</v>
      </c>
      <c r="AB92" s="183">
        <v>-1</v>
      </c>
      <c r="AC92" s="185" t="s">
        <v>76</v>
      </c>
      <c r="AD92" s="185" t="s">
        <v>459</v>
      </c>
      <c r="AE92" s="186"/>
      <c r="AF92" s="186"/>
      <c r="AG92" s="186"/>
      <c r="AH92" s="71"/>
      <c r="AI92" s="125"/>
      <c r="AJ92" s="152" t="s">
        <v>67</v>
      </c>
      <c r="AK92" s="209"/>
      <c r="AL92" s="210"/>
    </row>
    <row r="93" ht="49.95" customHeight="1" spans="1:38">
      <c r="A93" s="65"/>
      <c r="B93" s="62"/>
      <c r="C93" s="71"/>
      <c r="D93" s="70"/>
      <c r="E93" s="67"/>
      <c r="F93" s="58"/>
      <c r="G93" s="63"/>
      <c r="H93" s="107"/>
      <c r="I93" s="122"/>
      <c r="J93" s="122"/>
      <c r="K93" s="63"/>
      <c r="L93" s="185" t="s">
        <v>51</v>
      </c>
      <c r="M93" s="123"/>
      <c r="N93" s="123"/>
      <c r="O93" s="124"/>
      <c r="P93" s="125"/>
      <c r="Q93" s="123"/>
      <c r="R93" s="185"/>
      <c r="S93" s="155"/>
      <c r="T93" s="155" t="s">
        <v>486</v>
      </c>
      <c r="U93" s="156" t="s">
        <v>487</v>
      </c>
      <c r="V93" s="125"/>
      <c r="W93" s="225" t="s">
        <v>174</v>
      </c>
      <c r="X93" s="158">
        <v>1388.56</v>
      </c>
      <c r="Y93" s="183" t="s">
        <v>483</v>
      </c>
      <c r="Z93" s="183" t="s">
        <v>56</v>
      </c>
      <c r="AA93" s="183">
        <v>-2</v>
      </c>
      <c r="AB93" s="183">
        <v>-2</v>
      </c>
      <c r="AC93" s="185" t="s">
        <v>76</v>
      </c>
      <c r="AD93" s="185" t="s">
        <v>459</v>
      </c>
      <c r="AE93" s="186"/>
      <c r="AF93" s="186"/>
      <c r="AG93" s="186"/>
      <c r="AH93" s="71"/>
      <c r="AI93" s="125"/>
      <c r="AJ93" s="152" t="s">
        <v>67</v>
      </c>
      <c r="AK93" s="209"/>
      <c r="AL93" s="210"/>
    </row>
    <row r="94" ht="49.95" customHeight="1" spans="1:38">
      <c r="A94" s="65"/>
      <c r="B94" s="62"/>
      <c r="C94" s="71"/>
      <c r="D94" s="70"/>
      <c r="E94" s="67"/>
      <c r="F94" s="58"/>
      <c r="G94" s="63"/>
      <c r="H94" s="107"/>
      <c r="I94" s="122"/>
      <c r="J94" s="122"/>
      <c r="K94" s="63"/>
      <c r="L94" s="185" t="s">
        <v>51</v>
      </c>
      <c r="M94" s="123"/>
      <c r="N94" s="123"/>
      <c r="O94" s="124"/>
      <c r="P94" s="125"/>
      <c r="Q94" s="123"/>
      <c r="R94" s="185"/>
      <c r="S94" s="155"/>
      <c r="T94" s="155" t="s">
        <v>488</v>
      </c>
      <c r="U94" s="156" t="s">
        <v>487</v>
      </c>
      <c r="V94" s="125"/>
      <c r="W94" s="225" t="s">
        <v>174</v>
      </c>
      <c r="X94" s="158">
        <v>1198.12</v>
      </c>
      <c r="Y94" s="183" t="s">
        <v>483</v>
      </c>
      <c r="Z94" s="183" t="s">
        <v>56</v>
      </c>
      <c r="AA94" s="183">
        <v>-1</v>
      </c>
      <c r="AB94" s="183">
        <v>-1</v>
      </c>
      <c r="AC94" s="185" t="s">
        <v>76</v>
      </c>
      <c r="AD94" s="185" t="s">
        <v>459</v>
      </c>
      <c r="AE94" s="186"/>
      <c r="AF94" s="186"/>
      <c r="AG94" s="186"/>
      <c r="AH94" s="71"/>
      <c r="AI94" s="125"/>
      <c r="AJ94" s="152" t="s">
        <v>67</v>
      </c>
      <c r="AK94" s="202"/>
      <c r="AL94" s="210"/>
    </row>
    <row r="95" ht="49.95" customHeight="1" spans="1:38">
      <c r="A95" s="65">
        <v>35</v>
      </c>
      <c r="B95" s="62" t="s">
        <v>41</v>
      </c>
      <c r="C95" s="71"/>
      <c r="D95" s="70"/>
      <c r="E95" s="67" t="s">
        <v>489</v>
      </c>
      <c r="F95" s="213">
        <v>43333</v>
      </c>
      <c r="G95" s="63">
        <v>8688.58</v>
      </c>
      <c r="H95" s="122">
        <v>1917</v>
      </c>
      <c r="I95" s="122">
        <v>10605</v>
      </c>
      <c r="J95" s="125">
        <v>49</v>
      </c>
      <c r="K95" s="125">
        <v>10654.54</v>
      </c>
      <c r="L95" s="185" t="s">
        <v>51</v>
      </c>
      <c r="M95" s="123" t="s">
        <v>490</v>
      </c>
      <c r="N95" s="123" t="s">
        <v>105</v>
      </c>
      <c r="O95" s="124" t="s">
        <v>258</v>
      </c>
      <c r="P95" s="125" t="s">
        <v>127</v>
      </c>
      <c r="Q95" s="123" t="s">
        <v>76</v>
      </c>
      <c r="R95" s="185"/>
      <c r="S95" s="155" t="s">
        <v>455</v>
      </c>
      <c r="T95" s="155" t="s">
        <v>491</v>
      </c>
      <c r="U95" s="156" t="s">
        <v>492</v>
      </c>
      <c r="V95" s="125" t="s">
        <v>493</v>
      </c>
      <c r="W95" s="225" t="s">
        <v>192</v>
      </c>
      <c r="X95" s="158">
        <v>1170.69</v>
      </c>
      <c r="Y95" s="183" t="s">
        <v>194</v>
      </c>
      <c r="Z95" s="183" t="s">
        <v>56</v>
      </c>
      <c r="AA95" s="183">
        <v>-2</v>
      </c>
      <c r="AB95" s="183">
        <v>-2</v>
      </c>
      <c r="AC95" s="185" t="s">
        <v>494</v>
      </c>
      <c r="AD95" s="185" t="s">
        <v>459</v>
      </c>
      <c r="AE95" s="186"/>
      <c r="AF95" s="186"/>
      <c r="AG95" s="186"/>
      <c r="AH95" s="71"/>
      <c r="AI95" s="125" t="s">
        <v>56</v>
      </c>
      <c r="AJ95" s="152" t="s">
        <v>67</v>
      </c>
      <c r="AK95" s="208" t="s">
        <v>68</v>
      </c>
      <c r="AL95" s="210"/>
    </row>
    <row r="96" ht="49.95" customHeight="1" spans="1:38">
      <c r="A96" s="65"/>
      <c r="B96" s="62"/>
      <c r="C96" s="71"/>
      <c r="D96" s="70"/>
      <c r="E96" s="67"/>
      <c r="F96" s="58"/>
      <c r="G96" s="63"/>
      <c r="H96" s="107"/>
      <c r="I96" s="122"/>
      <c r="J96" s="122"/>
      <c r="K96" s="63"/>
      <c r="L96" s="185" t="s">
        <v>51</v>
      </c>
      <c r="M96" s="123"/>
      <c r="N96" s="123"/>
      <c r="O96" s="124"/>
      <c r="P96" s="125"/>
      <c r="Q96" s="123"/>
      <c r="R96" s="185"/>
      <c r="S96" s="155" t="s">
        <v>455</v>
      </c>
      <c r="T96" s="155" t="s">
        <v>495</v>
      </c>
      <c r="U96" s="156" t="s">
        <v>492</v>
      </c>
      <c r="V96" s="125"/>
      <c r="W96" s="225" t="s">
        <v>192</v>
      </c>
      <c r="X96" s="158">
        <v>1430.98</v>
      </c>
      <c r="Y96" s="183" t="s">
        <v>194</v>
      </c>
      <c r="Z96" s="183" t="s">
        <v>56</v>
      </c>
      <c r="AA96" s="183">
        <v>-1</v>
      </c>
      <c r="AB96" s="183">
        <v>-1</v>
      </c>
      <c r="AC96" s="185" t="s">
        <v>494</v>
      </c>
      <c r="AD96" s="185" t="s">
        <v>459</v>
      </c>
      <c r="AE96" s="186"/>
      <c r="AF96" s="186"/>
      <c r="AG96" s="186"/>
      <c r="AH96" s="71"/>
      <c r="AI96" s="125"/>
      <c r="AJ96" s="152" t="s">
        <v>67</v>
      </c>
      <c r="AK96" s="209"/>
      <c r="AL96" s="210"/>
    </row>
    <row r="97" ht="49.95" customHeight="1" spans="1:38">
      <c r="A97" s="65"/>
      <c r="B97" s="62"/>
      <c r="C97" s="71"/>
      <c r="D97" s="70"/>
      <c r="E97" s="67"/>
      <c r="F97" s="58"/>
      <c r="G97" s="63"/>
      <c r="H97" s="107"/>
      <c r="I97" s="122"/>
      <c r="J97" s="122"/>
      <c r="K97" s="63"/>
      <c r="L97" s="185" t="s">
        <v>51</v>
      </c>
      <c r="M97" s="123"/>
      <c r="N97" s="123"/>
      <c r="O97" s="124"/>
      <c r="P97" s="125"/>
      <c r="Q97" s="123"/>
      <c r="R97" s="185"/>
      <c r="S97" s="155" t="s">
        <v>455</v>
      </c>
      <c r="T97" s="155" t="s">
        <v>496</v>
      </c>
      <c r="U97" s="156" t="s">
        <v>497</v>
      </c>
      <c r="V97" s="125"/>
      <c r="W97" s="225" t="s">
        <v>192</v>
      </c>
      <c r="X97" s="158">
        <v>1334.4</v>
      </c>
      <c r="Y97" s="183" t="s">
        <v>194</v>
      </c>
      <c r="Z97" s="183" t="s">
        <v>56</v>
      </c>
      <c r="AA97" s="183">
        <v>1</v>
      </c>
      <c r="AB97" s="183">
        <v>1</v>
      </c>
      <c r="AC97" s="185" t="s">
        <v>494</v>
      </c>
      <c r="AD97" s="185" t="s">
        <v>459</v>
      </c>
      <c r="AE97" s="186"/>
      <c r="AF97" s="186"/>
      <c r="AG97" s="186"/>
      <c r="AH97" s="71"/>
      <c r="AI97" s="125"/>
      <c r="AJ97" s="152" t="s">
        <v>67</v>
      </c>
      <c r="AK97" s="209"/>
      <c r="AL97" s="210"/>
    </row>
    <row r="98" ht="49.95" customHeight="1" spans="1:38">
      <c r="A98" s="65"/>
      <c r="B98" s="62"/>
      <c r="C98" s="71"/>
      <c r="D98" s="70"/>
      <c r="E98" s="67"/>
      <c r="F98" s="58"/>
      <c r="G98" s="63"/>
      <c r="H98" s="107"/>
      <c r="I98" s="122"/>
      <c r="J98" s="122"/>
      <c r="K98" s="63"/>
      <c r="L98" s="185" t="s">
        <v>51</v>
      </c>
      <c r="M98" s="123"/>
      <c r="N98" s="123"/>
      <c r="O98" s="124"/>
      <c r="P98" s="125"/>
      <c r="Q98" s="123"/>
      <c r="R98" s="185"/>
      <c r="S98" s="155" t="s">
        <v>455</v>
      </c>
      <c r="T98" s="155" t="s">
        <v>498</v>
      </c>
      <c r="U98" s="156" t="s">
        <v>497</v>
      </c>
      <c r="V98" s="125"/>
      <c r="W98" s="225" t="s">
        <v>192</v>
      </c>
      <c r="X98" s="158">
        <v>286.42</v>
      </c>
      <c r="Y98" s="183" t="s">
        <v>194</v>
      </c>
      <c r="Z98" s="183" t="s">
        <v>56</v>
      </c>
      <c r="AA98" s="183">
        <v>2</v>
      </c>
      <c r="AB98" s="183">
        <v>2</v>
      </c>
      <c r="AC98" s="185" t="s">
        <v>494</v>
      </c>
      <c r="AD98" s="185" t="s">
        <v>459</v>
      </c>
      <c r="AE98" s="186"/>
      <c r="AF98" s="186"/>
      <c r="AG98" s="186"/>
      <c r="AH98" s="71"/>
      <c r="AI98" s="125"/>
      <c r="AJ98" s="152" t="s">
        <v>67</v>
      </c>
      <c r="AK98" s="209"/>
      <c r="AL98" s="210"/>
    </row>
    <row r="99" ht="49.95" customHeight="1" spans="1:38">
      <c r="A99" s="65"/>
      <c r="B99" s="62"/>
      <c r="C99" s="71"/>
      <c r="D99" s="70"/>
      <c r="E99" s="67"/>
      <c r="F99" s="58"/>
      <c r="G99" s="63"/>
      <c r="H99" s="107"/>
      <c r="I99" s="122"/>
      <c r="J99" s="122"/>
      <c r="K99" s="63"/>
      <c r="L99" s="185" t="s">
        <v>51</v>
      </c>
      <c r="M99" s="123"/>
      <c r="N99" s="123"/>
      <c r="O99" s="124"/>
      <c r="P99" s="125"/>
      <c r="Q99" s="123"/>
      <c r="R99" s="185"/>
      <c r="S99" s="155" t="s">
        <v>455</v>
      </c>
      <c r="T99" s="155" t="s">
        <v>499</v>
      </c>
      <c r="U99" s="156" t="s">
        <v>497</v>
      </c>
      <c r="V99" s="125"/>
      <c r="W99" s="225" t="s">
        <v>192</v>
      </c>
      <c r="X99" s="158">
        <v>286.43</v>
      </c>
      <c r="Y99" s="183" t="s">
        <v>194</v>
      </c>
      <c r="Z99" s="183" t="s">
        <v>56</v>
      </c>
      <c r="AA99" s="183">
        <v>3</v>
      </c>
      <c r="AB99" s="183">
        <v>3</v>
      </c>
      <c r="AC99" s="185" t="s">
        <v>494</v>
      </c>
      <c r="AD99" s="185" t="s">
        <v>459</v>
      </c>
      <c r="AE99" s="186"/>
      <c r="AF99" s="186"/>
      <c r="AG99" s="186"/>
      <c r="AH99" s="71"/>
      <c r="AI99" s="125"/>
      <c r="AJ99" s="152" t="s">
        <v>67</v>
      </c>
      <c r="AK99" s="202"/>
      <c r="AL99" s="174"/>
    </row>
    <row r="100" ht="49.95" customHeight="1" spans="1:38">
      <c r="A100" s="65">
        <v>36</v>
      </c>
      <c r="B100" s="62" t="s">
        <v>500</v>
      </c>
      <c r="C100" s="71"/>
      <c r="D100" s="70"/>
      <c r="E100" s="67" t="s">
        <v>501</v>
      </c>
      <c r="F100" s="213">
        <v>43333</v>
      </c>
      <c r="G100" s="63">
        <v>15000</v>
      </c>
      <c r="H100" s="122">
        <v>5239</v>
      </c>
      <c r="I100" s="122">
        <v>20239</v>
      </c>
      <c r="J100" s="125">
        <v>0</v>
      </c>
      <c r="K100" s="125">
        <v>20238.66</v>
      </c>
      <c r="L100" s="185" t="s">
        <v>51</v>
      </c>
      <c r="M100" s="123" t="s">
        <v>502</v>
      </c>
      <c r="N100" s="123" t="s">
        <v>105</v>
      </c>
      <c r="O100" s="124" t="s">
        <v>258</v>
      </c>
      <c r="P100" s="125" t="s">
        <v>503</v>
      </c>
      <c r="Q100" s="123" t="s">
        <v>76</v>
      </c>
      <c r="R100" s="185"/>
      <c r="S100" s="155" t="s">
        <v>504</v>
      </c>
      <c r="T100" s="155" t="s">
        <v>505</v>
      </c>
      <c r="U100" s="156" t="s">
        <v>506</v>
      </c>
      <c r="V100" s="125" t="s">
        <v>507</v>
      </c>
      <c r="W100" s="225" t="s">
        <v>61</v>
      </c>
      <c r="X100" s="158">
        <v>8361.96</v>
      </c>
      <c r="Y100" s="183" t="s">
        <v>194</v>
      </c>
      <c r="Z100" s="183" t="s">
        <v>56</v>
      </c>
      <c r="AA100" s="183">
        <v>3</v>
      </c>
      <c r="AB100" s="183">
        <v>3</v>
      </c>
      <c r="AC100" s="185" t="s">
        <v>76</v>
      </c>
      <c r="AD100" s="185" t="s">
        <v>508</v>
      </c>
      <c r="AE100" s="186"/>
      <c r="AF100" s="186"/>
      <c r="AG100" s="186"/>
      <c r="AH100" s="125" t="s">
        <v>509</v>
      </c>
      <c r="AI100" s="125" t="s">
        <v>56</v>
      </c>
      <c r="AJ100" s="152" t="s">
        <v>67</v>
      </c>
      <c r="AK100" s="208" t="s">
        <v>68</v>
      </c>
      <c r="AL100" s="69" t="s">
        <v>510</v>
      </c>
    </row>
    <row r="101" ht="49.95" customHeight="1" spans="1:38">
      <c r="A101" s="65"/>
      <c r="B101" s="62"/>
      <c r="C101" s="71"/>
      <c r="D101" s="70"/>
      <c r="E101" s="67"/>
      <c r="F101" s="58"/>
      <c r="G101" s="63"/>
      <c r="H101" s="107"/>
      <c r="I101" s="122"/>
      <c r="J101" s="122"/>
      <c r="K101" s="63"/>
      <c r="L101" s="185"/>
      <c r="M101" s="123"/>
      <c r="N101" s="123"/>
      <c r="O101" s="124"/>
      <c r="P101" s="125"/>
      <c r="Q101" s="123"/>
      <c r="R101" s="185"/>
      <c r="S101" s="155"/>
      <c r="T101" s="155"/>
      <c r="U101" s="156"/>
      <c r="V101" s="125"/>
      <c r="W101" s="225"/>
      <c r="X101" s="158"/>
      <c r="Y101" s="183"/>
      <c r="Z101" s="183"/>
      <c r="AA101" s="187"/>
      <c r="AB101" s="187"/>
      <c r="AC101" s="185"/>
      <c r="AD101" s="185"/>
      <c r="AE101" s="186"/>
      <c r="AF101" s="186"/>
      <c r="AG101" s="186"/>
      <c r="AH101" s="125"/>
      <c r="AI101" s="125"/>
      <c r="AJ101" s="152" t="s">
        <v>67</v>
      </c>
      <c r="AK101" s="209"/>
      <c r="AL101" s="73"/>
    </row>
    <row r="102" ht="49.95" customHeight="1" spans="1:38">
      <c r="A102" s="65"/>
      <c r="B102" s="62"/>
      <c r="C102" s="71"/>
      <c r="D102" s="70"/>
      <c r="E102" s="67"/>
      <c r="F102" s="58"/>
      <c r="G102" s="63"/>
      <c r="H102" s="107"/>
      <c r="I102" s="122"/>
      <c r="J102" s="122"/>
      <c r="K102" s="63"/>
      <c r="L102" s="185"/>
      <c r="M102" s="123"/>
      <c r="N102" s="123"/>
      <c r="O102" s="124"/>
      <c r="P102" s="125"/>
      <c r="Q102" s="123"/>
      <c r="R102" s="185"/>
      <c r="S102" s="155"/>
      <c r="T102" s="155"/>
      <c r="U102" s="156"/>
      <c r="V102" s="125"/>
      <c r="W102" s="225"/>
      <c r="X102" s="158"/>
      <c r="Y102" s="183"/>
      <c r="Z102" s="183"/>
      <c r="AA102" s="187"/>
      <c r="AB102" s="187"/>
      <c r="AC102" s="185"/>
      <c r="AD102" s="185"/>
      <c r="AE102" s="186"/>
      <c r="AF102" s="186"/>
      <c r="AG102" s="186"/>
      <c r="AH102" s="125"/>
      <c r="AI102" s="125"/>
      <c r="AJ102" s="152" t="s">
        <v>67</v>
      </c>
      <c r="AK102" s="209"/>
      <c r="AL102" s="73"/>
    </row>
    <row r="103" ht="49.95" customHeight="1" spans="1:38">
      <c r="A103" s="65"/>
      <c r="B103" s="62"/>
      <c r="C103" s="71"/>
      <c r="D103" s="70"/>
      <c r="E103" s="67"/>
      <c r="F103" s="58"/>
      <c r="G103" s="63"/>
      <c r="H103" s="107"/>
      <c r="I103" s="122"/>
      <c r="J103" s="122"/>
      <c r="K103" s="63"/>
      <c r="L103" s="185"/>
      <c r="M103" s="123"/>
      <c r="N103" s="123"/>
      <c r="O103" s="124"/>
      <c r="P103" s="125"/>
      <c r="Q103" s="123"/>
      <c r="R103" s="185"/>
      <c r="S103" s="155"/>
      <c r="T103" s="155"/>
      <c r="U103" s="156"/>
      <c r="V103" s="125"/>
      <c r="W103" s="225"/>
      <c r="X103" s="158"/>
      <c r="Y103" s="183"/>
      <c r="Z103" s="183"/>
      <c r="AA103" s="187"/>
      <c r="AB103" s="187"/>
      <c r="AC103" s="185"/>
      <c r="AD103" s="185"/>
      <c r="AE103" s="186"/>
      <c r="AF103" s="186"/>
      <c r="AG103" s="186"/>
      <c r="AH103" s="125"/>
      <c r="AI103" s="125"/>
      <c r="AJ103" s="152" t="s">
        <v>67</v>
      </c>
      <c r="AK103" s="209"/>
      <c r="AL103" s="73"/>
    </row>
    <row r="104" ht="49.95" customHeight="1" spans="1:38">
      <c r="A104" s="65"/>
      <c r="B104" s="62"/>
      <c r="C104" s="71"/>
      <c r="D104" s="70"/>
      <c r="E104" s="67"/>
      <c r="F104" s="58"/>
      <c r="G104" s="63"/>
      <c r="H104" s="107"/>
      <c r="I104" s="122"/>
      <c r="J104" s="122"/>
      <c r="K104" s="63"/>
      <c r="L104" s="185"/>
      <c r="M104" s="123"/>
      <c r="N104" s="123"/>
      <c r="O104" s="124"/>
      <c r="P104" s="125"/>
      <c r="Q104" s="123"/>
      <c r="R104" s="185"/>
      <c r="S104" s="155"/>
      <c r="T104" s="155"/>
      <c r="U104" s="156"/>
      <c r="V104" s="125"/>
      <c r="W104" s="225"/>
      <c r="X104" s="158"/>
      <c r="Y104" s="183"/>
      <c r="Z104" s="183"/>
      <c r="AA104" s="187"/>
      <c r="AB104" s="187"/>
      <c r="AC104" s="185"/>
      <c r="AD104" s="185"/>
      <c r="AE104" s="186"/>
      <c r="AF104" s="186"/>
      <c r="AG104" s="186"/>
      <c r="AH104" s="125"/>
      <c r="AI104" s="125"/>
      <c r="AJ104" s="152" t="s">
        <v>67</v>
      </c>
      <c r="AK104" s="209"/>
      <c r="AL104" s="73"/>
    </row>
    <row r="105" ht="49.95" customHeight="1" spans="1:38">
      <c r="A105" s="65"/>
      <c r="B105" s="62"/>
      <c r="C105" s="71"/>
      <c r="D105" s="70"/>
      <c r="E105" s="67"/>
      <c r="F105" s="58"/>
      <c r="G105" s="63"/>
      <c r="H105" s="107"/>
      <c r="I105" s="122"/>
      <c r="J105" s="122"/>
      <c r="K105" s="63"/>
      <c r="L105" s="185" t="s">
        <v>51</v>
      </c>
      <c r="M105" s="123"/>
      <c r="N105" s="123"/>
      <c r="O105" s="124"/>
      <c r="P105" s="125"/>
      <c r="Q105" s="123"/>
      <c r="R105" s="185"/>
      <c r="S105" s="155" t="s">
        <v>511</v>
      </c>
      <c r="T105" s="155" t="s">
        <v>512</v>
      </c>
      <c r="U105" s="156" t="s">
        <v>513</v>
      </c>
      <c r="V105" s="125"/>
      <c r="W105" s="225" t="s">
        <v>514</v>
      </c>
      <c r="X105" s="158">
        <v>5984.15</v>
      </c>
      <c r="Y105" s="183" t="s">
        <v>515</v>
      </c>
      <c r="Z105" s="183" t="s">
        <v>56</v>
      </c>
      <c r="AA105" s="187" t="s">
        <v>516</v>
      </c>
      <c r="AB105" s="187" t="s">
        <v>516</v>
      </c>
      <c r="AC105" s="185" t="s">
        <v>76</v>
      </c>
      <c r="AD105" s="185" t="s">
        <v>517</v>
      </c>
      <c r="AE105" s="186"/>
      <c r="AF105" s="186"/>
      <c r="AG105" s="186"/>
      <c r="AH105" s="125"/>
      <c r="AI105" s="125"/>
      <c r="AJ105" s="152" t="s">
        <v>67</v>
      </c>
      <c r="AK105" s="202"/>
      <c r="AL105" s="125"/>
    </row>
    <row r="106" ht="49.95" customHeight="1" spans="1:38">
      <c r="A106" s="65">
        <v>37</v>
      </c>
      <c r="B106" s="62" t="s">
        <v>518</v>
      </c>
      <c r="C106" s="71"/>
      <c r="D106" s="70"/>
      <c r="E106" s="211" t="s">
        <v>519</v>
      </c>
      <c r="F106" s="213">
        <v>43333</v>
      </c>
      <c r="G106" s="63">
        <v>11586</v>
      </c>
      <c r="H106" s="122">
        <v>1939</v>
      </c>
      <c r="I106" s="122">
        <v>13525</v>
      </c>
      <c r="J106" s="125">
        <v>66</v>
      </c>
      <c r="K106" s="125">
        <v>13591.46</v>
      </c>
      <c r="L106" s="185" t="s">
        <v>51</v>
      </c>
      <c r="M106" s="123" t="s">
        <v>520</v>
      </c>
      <c r="N106" s="123" t="s">
        <v>105</v>
      </c>
      <c r="O106" s="124" t="s">
        <v>258</v>
      </c>
      <c r="P106" s="125" t="s">
        <v>207</v>
      </c>
      <c r="Q106" s="123" t="s">
        <v>56</v>
      </c>
      <c r="R106" s="185"/>
      <c r="S106" s="155" t="s">
        <v>521</v>
      </c>
      <c r="T106" s="155" t="s">
        <v>522</v>
      </c>
      <c r="U106" s="156" t="s">
        <v>523</v>
      </c>
      <c r="V106" s="125" t="s">
        <v>524</v>
      </c>
      <c r="W106" s="225" t="s">
        <v>61</v>
      </c>
      <c r="X106" s="158">
        <v>20504.41</v>
      </c>
      <c r="Y106" s="183" t="s">
        <v>194</v>
      </c>
      <c r="Z106" s="183" t="s">
        <v>56</v>
      </c>
      <c r="AA106" s="187"/>
      <c r="AB106" s="187"/>
      <c r="AC106" s="185" t="s">
        <v>76</v>
      </c>
      <c r="AD106" s="185" t="s">
        <v>459</v>
      </c>
      <c r="AE106" s="186"/>
      <c r="AF106" s="186"/>
      <c r="AG106" s="186"/>
      <c r="AH106" s="125" t="s">
        <v>525</v>
      </c>
      <c r="AI106" s="125"/>
      <c r="AJ106" s="152" t="s">
        <v>67</v>
      </c>
      <c r="AK106" s="208" t="s">
        <v>68</v>
      </c>
      <c r="AL106" s="69" t="s">
        <v>526</v>
      </c>
    </row>
    <row r="107" ht="49.95" customHeight="1" spans="1:38">
      <c r="A107" s="65"/>
      <c r="B107" s="62"/>
      <c r="C107" s="71"/>
      <c r="D107" s="70"/>
      <c r="E107" s="211"/>
      <c r="F107" s="58"/>
      <c r="G107" s="63"/>
      <c r="H107" s="107"/>
      <c r="I107" s="122"/>
      <c r="J107" s="122"/>
      <c r="K107" s="63"/>
      <c r="L107" s="185"/>
      <c r="M107" s="123"/>
      <c r="N107" s="123"/>
      <c r="O107" s="124"/>
      <c r="P107" s="125"/>
      <c r="Q107" s="123"/>
      <c r="R107" s="185"/>
      <c r="S107" s="155"/>
      <c r="T107" s="155"/>
      <c r="U107" s="156"/>
      <c r="V107" s="125"/>
      <c r="W107" s="225"/>
      <c r="X107" s="158"/>
      <c r="Y107" s="183"/>
      <c r="Z107" s="183"/>
      <c r="AA107" s="187"/>
      <c r="AB107" s="187"/>
      <c r="AC107" s="185"/>
      <c r="AD107" s="185"/>
      <c r="AE107" s="186"/>
      <c r="AF107" s="186"/>
      <c r="AG107" s="186"/>
      <c r="AH107" s="125"/>
      <c r="AI107" s="125"/>
      <c r="AJ107" s="152" t="s">
        <v>67</v>
      </c>
      <c r="AK107" s="209"/>
      <c r="AL107" s="73"/>
    </row>
    <row r="108" ht="49.95" customHeight="1" spans="1:38">
      <c r="A108" s="65"/>
      <c r="B108" s="62"/>
      <c r="C108" s="71"/>
      <c r="D108" s="70"/>
      <c r="E108" s="211"/>
      <c r="F108" s="58"/>
      <c r="G108" s="63"/>
      <c r="H108" s="107"/>
      <c r="I108" s="122"/>
      <c r="J108" s="122"/>
      <c r="K108" s="63"/>
      <c r="L108" s="185"/>
      <c r="M108" s="123"/>
      <c r="N108" s="123"/>
      <c r="O108" s="124"/>
      <c r="P108" s="125"/>
      <c r="Q108" s="123"/>
      <c r="R108" s="185"/>
      <c r="S108" s="155"/>
      <c r="T108" s="155"/>
      <c r="U108" s="156"/>
      <c r="V108" s="125"/>
      <c r="W108" s="225"/>
      <c r="X108" s="158"/>
      <c r="Y108" s="183"/>
      <c r="Z108" s="183"/>
      <c r="AA108" s="187"/>
      <c r="AB108" s="187"/>
      <c r="AC108" s="185"/>
      <c r="AD108" s="185"/>
      <c r="AE108" s="186"/>
      <c r="AF108" s="186"/>
      <c r="AG108" s="186"/>
      <c r="AH108" s="125"/>
      <c r="AI108" s="125"/>
      <c r="AJ108" s="152" t="s">
        <v>67</v>
      </c>
      <c r="AK108" s="209"/>
      <c r="AL108" s="73"/>
    </row>
    <row r="109" ht="49.95" customHeight="1" spans="1:38">
      <c r="A109" s="65"/>
      <c r="B109" s="62"/>
      <c r="C109" s="71"/>
      <c r="D109" s="70"/>
      <c r="E109" s="211"/>
      <c r="F109" s="58"/>
      <c r="G109" s="63"/>
      <c r="H109" s="107"/>
      <c r="I109" s="122"/>
      <c r="J109" s="122"/>
      <c r="K109" s="63"/>
      <c r="L109" s="185" t="s">
        <v>51</v>
      </c>
      <c r="M109" s="123"/>
      <c r="N109" s="123"/>
      <c r="O109" s="124"/>
      <c r="P109" s="125"/>
      <c r="Q109" s="123"/>
      <c r="R109" s="185"/>
      <c r="S109" s="155" t="s">
        <v>527</v>
      </c>
      <c r="T109" s="155" t="s">
        <v>528</v>
      </c>
      <c r="U109" s="156" t="s">
        <v>529</v>
      </c>
      <c r="V109" s="125"/>
      <c r="W109" s="225" t="s">
        <v>61</v>
      </c>
      <c r="X109" s="158">
        <v>3044.07</v>
      </c>
      <c r="Y109" s="183" t="s">
        <v>194</v>
      </c>
      <c r="Z109" s="183" t="s">
        <v>56</v>
      </c>
      <c r="AA109" s="187"/>
      <c r="AB109" s="187"/>
      <c r="AC109" s="185" t="s">
        <v>76</v>
      </c>
      <c r="AD109" s="185" t="s">
        <v>459</v>
      </c>
      <c r="AE109" s="186"/>
      <c r="AF109" s="186"/>
      <c r="AG109" s="186"/>
      <c r="AH109" s="125"/>
      <c r="AI109" s="125"/>
      <c r="AJ109" s="152" t="s">
        <v>67</v>
      </c>
      <c r="AK109" s="202"/>
      <c r="AL109" s="73"/>
    </row>
    <row r="110" ht="49.95" customHeight="1" spans="1:38">
      <c r="A110" s="65">
        <v>38</v>
      </c>
      <c r="B110" s="62" t="s">
        <v>518</v>
      </c>
      <c r="C110" s="71"/>
      <c r="D110" s="70"/>
      <c r="E110" s="211" t="s">
        <v>521</v>
      </c>
      <c r="F110" s="213">
        <v>43333</v>
      </c>
      <c r="G110" s="63">
        <v>34119</v>
      </c>
      <c r="H110" s="122">
        <v>5309</v>
      </c>
      <c r="I110" s="122">
        <v>39428</v>
      </c>
      <c r="J110" s="125">
        <v>190</v>
      </c>
      <c r="K110" s="125">
        <v>39618.37</v>
      </c>
      <c r="L110" s="185" t="s">
        <v>51</v>
      </c>
      <c r="M110" s="123" t="s">
        <v>530</v>
      </c>
      <c r="N110" s="123" t="s">
        <v>105</v>
      </c>
      <c r="O110" s="124" t="s">
        <v>258</v>
      </c>
      <c r="P110" s="125" t="s">
        <v>207</v>
      </c>
      <c r="Q110" s="123" t="s">
        <v>56</v>
      </c>
      <c r="R110" s="185"/>
      <c r="S110" s="155" t="s">
        <v>521</v>
      </c>
      <c r="T110" s="155" t="s">
        <v>522</v>
      </c>
      <c r="U110" s="156" t="s">
        <v>523</v>
      </c>
      <c r="V110" s="125" t="s">
        <v>524</v>
      </c>
      <c r="W110" s="225" t="s">
        <v>61</v>
      </c>
      <c r="X110" s="158">
        <v>20504.41</v>
      </c>
      <c r="Y110" s="183" t="s">
        <v>194</v>
      </c>
      <c r="Z110" s="183" t="s">
        <v>56</v>
      </c>
      <c r="AA110" s="187"/>
      <c r="AB110" s="187"/>
      <c r="AC110" s="185" t="s">
        <v>76</v>
      </c>
      <c r="AD110" s="185"/>
      <c r="AE110" s="186"/>
      <c r="AF110" s="186"/>
      <c r="AG110" s="186"/>
      <c r="AH110" s="125"/>
      <c r="AI110" s="125"/>
      <c r="AJ110" s="152" t="s">
        <v>67</v>
      </c>
      <c r="AK110" s="208" t="s">
        <v>68</v>
      </c>
      <c r="AL110" s="73"/>
    </row>
    <row r="111" ht="49.95" customHeight="1" spans="1:38">
      <c r="A111" s="65"/>
      <c r="B111" s="62"/>
      <c r="C111" s="71"/>
      <c r="D111" s="70"/>
      <c r="E111" s="211"/>
      <c r="F111" s="58"/>
      <c r="G111" s="63"/>
      <c r="H111" s="107"/>
      <c r="I111" s="122"/>
      <c r="J111" s="122"/>
      <c r="K111" s="63"/>
      <c r="L111" s="185"/>
      <c r="M111" s="123"/>
      <c r="N111" s="123"/>
      <c r="O111" s="124"/>
      <c r="P111" s="125"/>
      <c r="Q111" s="123"/>
      <c r="R111" s="185"/>
      <c r="S111" s="155"/>
      <c r="T111" s="155"/>
      <c r="U111" s="156"/>
      <c r="V111" s="125"/>
      <c r="W111" s="225"/>
      <c r="X111" s="158"/>
      <c r="Y111" s="183"/>
      <c r="Z111" s="183"/>
      <c r="AA111" s="187"/>
      <c r="AB111" s="187"/>
      <c r="AC111" s="185"/>
      <c r="AD111" s="185"/>
      <c r="AE111" s="186"/>
      <c r="AF111" s="186"/>
      <c r="AG111" s="186"/>
      <c r="AH111" s="125"/>
      <c r="AI111" s="125"/>
      <c r="AJ111" s="152" t="s">
        <v>67</v>
      </c>
      <c r="AK111" s="209"/>
      <c r="AL111" s="73"/>
    </row>
    <row r="112" ht="49.95" customHeight="1" spans="1:38">
      <c r="A112" s="65"/>
      <c r="B112" s="62"/>
      <c r="C112" s="71"/>
      <c r="D112" s="70"/>
      <c r="E112" s="211"/>
      <c r="F112" s="58"/>
      <c r="G112" s="63"/>
      <c r="H112" s="107"/>
      <c r="I112" s="122"/>
      <c r="J112" s="122"/>
      <c r="K112" s="63"/>
      <c r="L112" s="185"/>
      <c r="M112" s="123"/>
      <c r="N112" s="123"/>
      <c r="O112" s="124"/>
      <c r="P112" s="125"/>
      <c r="Q112" s="123"/>
      <c r="R112" s="185"/>
      <c r="S112" s="155"/>
      <c r="T112" s="155"/>
      <c r="U112" s="156"/>
      <c r="V112" s="125"/>
      <c r="W112" s="225"/>
      <c r="X112" s="158"/>
      <c r="Y112" s="183"/>
      <c r="Z112" s="183"/>
      <c r="AA112" s="187"/>
      <c r="AB112" s="187"/>
      <c r="AC112" s="185"/>
      <c r="AD112" s="185"/>
      <c r="AE112" s="186"/>
      <c r="AF112" s="186"/>
      <c r="AG112" s="186"/>
      <c r="AH112" s="125"/>
      <c r="AI112" s="125"/>
      <c r="AJ112" s="152" t="s">
        <v>67</v>
      </c>
      <c r="AK112" s="209"/>
      <c r="AL112" s="73"/>
    </row>
    <row r="113" ht="49.95" customHeight="1" spans="1:38">
      <c r="A113" s="65"/>
      <c r="B113" s="62"/>
      <c r="C113" s="71"/>
      <c r="D113" s="70"/>
      <c r="E113" s="211"/>
      <c r="F113" s="58"/>
      <c r="G113" s="63"/>
      <c r="H113" s="107"/>
      <c r="I113" s="122"/>
      <c r="J113" s="122"/>
      <c r="K113" s="63"/>
      <c r="L113" s="185" t="s">
        <v>51</v>
      </c>
      <c r="M113" s="123"/>
      <c r="N113" s="123"/>
      <c r="O113" s="124"/>
      <c r="P113" s="125"/>
      <c r="Q113" s="123"/>
      <c r="R113" s="185"/>
      <c r="S113" s="155" t="s">
        <v>527</v>
      </c>
      <c r="T113" s="155" t="s">
        <v>528</v>
      </c>
      <c r="U113" s="156" t="s">
        <v>529</v>
      </c>
      <c r="V113" s="125"/>
      <c r="W113" s="225" t="s">
        <v>61</v>
      </c>
      <c r="X113" s="158">
        <v>3044.07</v>
      </c>
      <c r="Y113" s="183" t="s">
        <v>194</v>
      </c>
      <c r="Z113" s="183" t="s">
        <v>56</v>
      </c>
      <c r="AA113" s="187"/>
      <c r="AB113" s="187"/>
      <c r="AC113" s="185" t="s">
        <v>76</v>
      </c>
      <c r="AD113" s="185"/>
      <c r="AE113" s="186"/>
      <c r="AF113" s="186"/>
      <c r="AG113" s="186"/>
      <c r="AH113" s="125"/>
      <c r="AI113" s="125"/>
      <c r="AJ113" s="152" t="s">
        <v>67</v>
      </c>
      <c r="AK113" s="202"/>
      <c r="AL113" s="125"/>
    </row>
    <row r="114" ht="49.95" customHeight="1" spans="1:38">
      <c r="A114" s="83">
        <f>MAX($A$3:A113)+1</f>
        <v>39</v>
      </c>
      <c r="B114" s="84" t="s">
        <v>531</v>
      </c>
      <c r="C114" s="52" t="s">
        <v>532</v>
      </c>
      <c r="D114" s="53">
        <f>75139080.82%%</f>
        <v>7513.908082</v>
      </c>
      <c r="E114" s="72" t="s">
        <v>533</v>
      </c>
      <c r="F114" s="55">
        <v>43210</v>
      </c>
      <c r="G114" s="86">
        <v>2000</v>
      </c>
      <c r="H114" s="87">
        <v>174.9</v>
      </c>
      <c r="I114" s="131">
        <v>2174.9</v>
      </c>
      <c r="J114" s="131">
        <v>0</v>
      </c>
      <c r="K114" s="86">
        <v>2174.9</v>
      </c>
      <c r="L114" s="101" t="s">
        <v>51</v>
      </c>
      <c r="M114" s="101" t="s">
        <v>534</v>
      </c>
      <c r="N114" s="101" t="s">
        <v>535</v>
      </c>
      <c r="O114" s="72" t="s">
        <v>258</v>
      </c>
      <c r="P114" s="86" t="s">
        <v>127</v>
      </c>
      <c r="Q114" s="101" t="s">
        <v>76</v>
      </c>
      <c r="R114" s="101" t="s">
        <v>536</v>
      </c>
      <c r="S114" s="71"/>
      <c r="T114" s="71"/>
      <c r="U114" s="166"/>
      <c r="V114" s="72"/>
      <c r="W114" s="167"/>
      <c r="X114" s="81"/>
      <c r="Y114" s="194" t="s">
        <v>385</v>
      </c>
      <c r="Z114" s="194"/>
      <c r="AA114" s="195" t="s">
        <v>385</v>
      </c>
      <c r="AB114" s="195" t="s">
        <v>385</v>
      </c>
      <c r="AC114" s="67"/>
      <c r="AD114" s="67"/>
      <c r="AE114" s="196"/>
      <c r="AF114" s="196"/>
      <c r="AG114" s="196"/>
      <c r="AH114" s="101" t="s">
        <v>537</v>
      </c>
      <c r="AI114" s="101" t="s">
        <v>56</v>
      </c>
      <c r="AJ114" s="101"/>
      <c r="AK114" s="227" t="s">
        <v>265</v>
      </c>
      <c r="AL114" s="172" t="s">
        <v>538</v>
      </c>
    </row>
    <row r="115" ht="49.95" customHeight="1" spans="1:38">
      <c r="A115" s="88"/>
      <c r="B115" s="89"/>
      <c r="C115" s="52"/>
      <c r="D115" s="53"/>
      <c r="E115" s="72"/>
      <c r="F115" s="55">
        <v>43210</v>
      </c>
      <c r="G115" s="91"/>
      <c r="H115" s="92"/>
      <c r="I115" s="134"/>
      <c r="J115" s="134"/>
      <c r="K115" s="91"/>
      <c r="L115" s="105"/>
      <c r="M115" s="105"/>
      <c r="N115" s="105"/>
      <c r="O115" s="72"/>
      <c r="P115" s="91"/>
      <c r="Q115" s="105"/>
      <c r="R115" s="105"/>
      <c r="S115" s="71"/>
      <c r="T115" s="71"/>
      <c r="U115" s="166"/>
      <c r="V115" s="72"/>
      <c r="W115" s="167"/>
      <c r="X115" s="81"/>
      <c r="Y115" s="194" t="s">
        <v>385</v>
      </c>
      <c r="Z115" s="194"/>
      <c r="AA115" s="195" t="s">
        <v>385</v>
      </c>
      <c r="AB115" s="195" t="s">
        <v>385</v>
      </c>
      <c r="AC115" s="67"/>
      <c r="AD115" s="67"/>
      <c r="AE115" s="196"/>
      <c r="AF115" s="196"/>
      <c r="AG115" s="196"/>
      <c r="AH115" s="105"/>
      <c r="AI115" s="105"/>
      <c r="AJ115" s="105"/>
      <c r="AK115" s="228"/>
      <c r="AL115" s="210"/>
    </row>
    <row r="116" ht="49.95" customHeight="1" spans="1:38">
      <c r="A116" s="88"/>
      <c r="B116" s="89"/>
      <c r="C116" s="52"/>
      <c r="D116" s="53"/>
      <c r="E116" s="72"/>
      <c r="F116" s="55">
        <v>43210</v>
      </c>
      <c r="G116" s="91"/>
      <c r="H116" s="92"/>
      <c r="I116" s="134"/>
      <c r="J116" s="134"/>
      <c r="K116" s="91"/>
      <c r="L116" s="105"/>
      <c r="M116" s="105"/>
      <c r="N116" s="105"/>
      <c r="O116" s="72"/>
      <c r="P116" s="91"/>
      <c r="Q116" s="105"/>
      <c r="R116" s="105"/>
      <c r="S116" s="71" t="s">
        <v>539</v>
      </c>
      <c r="T116" s="71" t="s">
        <v>540</v>
      </c>
      <c r="U116" s="166" t="s">
        <v>541</v>
      </c>
      <c r="V116" s="72" t="s">
        <v>542</v>
      </c>
      <c r="W116" s="167" t="s">
        <v>192</v>
      </c>
      <c r="X116" s="81">
        <v>274.56</v>
      </c>
      <c r="Y116" s="194" t="s">
        <v>235</v>
      </c>
      <c r="Z116" s="194" t="s">
        <v>56</v>
      </c>
      <c r="AA116" s="195" t="s">
        <v>543</v>
      </c>
      <c r="AB116" s="195" t="s">
        <v>543</v>
      </c>
      <c r="AC116" s="67"/>
      <c r="AD116" s="67"/>
      <c r="AE116" s="196"/>
      <c r="AF116" s="196"/>
      <c r="AG116" s="196"/>
      <c r="AH116" s="105"/>
      <c r="AI116" s="105"/>
      <c r="AJ116" s="105"/>
      <c r="AK116" s="228"/>
      <c r="AL116" s="210"/>
    </row>
    <row r="117" ht="49.95" customHeight="1" spans="1:38">
      <c r="A117" s="88"/>
      <c r="B117" s="89"/>
      <c r="C117" s="52"/>
      <c r="D117" s="53"/>
      <c r="E117" s="72"/>
      <c r="F117" s="55">
        <v>43210</v>
      </c>
      <c r="G117" s="91"/>
      <c r="H117" s="92"/>
      <c r="I117" s="134"/>
      <c r="J117" s="134"/>
      <c r="K117" s="91"/>
      <c r="L117" s="105"/>
      <c r="M117" s="105"/>
      <c r="N117" s="105"/>
      <c r="O117" s="72"/>
      <c r="P117" s="91"/>
      <c r="Q117" s="105"/>
      <c r="R117" s="105"/>
      <c r="S117" s="71" t="s">
        <v>544</v>
      </c>
      <c r="T117" s="71" t="s">
        <v>545</v>
      </c>
      <c r="U117" s="166" t="s">
        <v>546</v>
      </c>
      <c r="V117" s="72" t="s">
        <v>547</v>
      </c>
      <c r="W117" s="167" t="s">
        <v>192</v>
      </c>
      <c r="X117" s="81">
        <v>267.63</v>
      </c>
      <c r="Y117" s="194" t="s">
        <v>548</v>
      </c>
      <c r="Z117" s="194" t="s">
        <v>56</v>
      </c>
      <c r="AA117" s="195">
        <v>1</v>
      </c>
      <c r="AB117" s="195">
        <v>1</v>
      </c>
      <c r="AC117" s="67" t="s">
        <v>76</v>
      </c>
      <c r="AD117" s="67" t="s">
        <v>549</v>
      </c>
      <c r="AE117" s="196"/>
      <c r="AF117" s="196"/>
      <c r="AG117" s="196"/>
      <c r="AH117" s="105"/>
      <c r="AI117" s="105"/>
      <c r="AJ117" s="105"/>
      <c r="AK117" s="228"/>
      <c r="AL117" s="210"/>
    </row>
    <row r="118" ht="49.95" customHeight="1" spans="1:38">
      <c r="A118" s="61"/>
      <c r="B118" s="62"/>
      <c r="C118" s="52"/>
      <c r="D118" s="53"/>
      <c r="E118" s="72"/>
      <c r="F118" s="55">
        <v>43210</v>
      </c>
      <c r="G118" s="94"/>
      <c r="H118" s="95"/>
      <c r="I118" s="136"/>
      <c r="J118" s="136"/>
      <c r="K118" s="94"/>
      <c r="L118" s="63"/>
      <c r="M118" s="63"/>
      <c r="N118" s="63"/>
      <c r="O118" s="72"/>
      <c r="P118" s="94"/>
      <c r="Q118" s="63"/>
      <c r="R118" s="63"/>
      <c r="S118" s="71" t="s">
        <v>544</v>
      </c>
      <c r="T118" s="71" t="s">
        <v>550</v>
      </c>
      <c r="U118" s="166" t="s">
        <v>551</v>
      </c>
      <c r="V118" s="72" t="s">
        <v>547</v>
      </c>
      <c r="W118" s="167" t="s">
        <v>552</v>
      </c>
      <c r="X118" s="81">
        <v>913.8</v>
      </c>
      <c r="Y118" s="194" t="s">
        <v>515</v>
      </c>
      <c r="Z118" s="194" t="s">
        <v>56</v>
      </c>
      <c r="AA118" s="195" t="s">
        <v>553</v>
      </c>
      <c r="AB118" s="195">
        <v>6</v>
      </c>
      <c r="AC118" s="67" t="s">
        <v>76</v>
      </c>
      <c r="AD118" s="67" t="s">
        <v>554</v>
      </c>
      <c r="AE118" s="196"/>
      <c r="AF118" s="196"/>
      <c r="AG118" s="196"/>
      <c r="AH118" s="63"/>
      <c r="AI118" s="63"/>
      <c r="AJ118" s="63"/>
      <c r="AK118" s="229"/>
      <c r="AL118" s="174"/>
    </row>
    <row r="119" ht="49.95" customHeight="1" spans="1:38">
      <c r="A119" s="50">
        <v>40</v>
      </c>
      <c r="B119" s="51" t="s">
        <v>215</v>
      </c>
      <c r="C119" s="52"/>
      <c r="D119" s="53"/>
      <c r="E119" s="72" t="s">
        <v>555</v>
      </c>
      <c r="F119" s="55">
        <v>43210</v>
      </c>
      <c r="G119" s="81">
        <v>3300</v>
      </c>
      <c r="H119" s="82">
        <v>199.44</v>
      </c>
      <c r="I119" s="129">
        <f>G119+H119</f>
        <v>3499.44</v>
      </c>
      <c r="J119" s="129">
        <v>0</v>
      </c>
      <c r="K119" s="81">
        <f>I119+J119</f>
        <v>3499.44</v>
      </c>
      <c r="L119" s="72" t="s">
        <v>51</v>
      </c>
      <c r="M119" s="72" t="s">
        <v>556</v>
      </c>
      <c r="N119" s="72" t="s">
        <v>105</v>
      </c>
      <c r="O119" s="72" t="s">
        <v>258</v>
      </c>
      <c r="P119" s="81" t="s">
        <v>106</v>
      </c>
      <c r="Q119" s="72" t="s">
        <v>76</v>
      </c>
      <c r="R119" s="72" t="s">
        <v>557</v>
      </c>
      <c r="S119" s="71" t="s">
        <v>555</v>
      </c>
      <c r="T119" s="71" t="s">
        <v>558</v>
      </c>
      <c r="U119" s="166" t="s">
        <v>559</v>
      </c>
      <c r="V119" s="72" t="s">
        <v>560</v>
      </c>
      <c r="W119" s="167"/>
      <c r="X119" s="81"/>
      <c r="Y119" s="194"/>
      <c r="Z119" s="194"/>
      <c r="AA119" s="195"/>
      <c r="AB119" s="195"/>
      <c r="AC119" s="67"/>
      <c r="AD119" s="67"/>
      <c r="AE119" s="196" t="s">
        <v>561</v>
      </c>
      <c r="AF119" s="196">
        <v>5681</v>
      </c>
      <c r="AG119" s="196">
        <v>3</v>
      </c>
      <c r="AH119" s="72" t="s">
        <v>562</v>
      </c>
      <c r="AI119" s="72" t="s">
        <v>56</v>
      </c>
      <c r="AJ119" s="72" t="s">
        <v>67</v>
      </c>
      <c r="AK119" s="230" t="s">
        <v>265</v>
      </c>
      <c r="AL119" s="167" t="s">
        <v>563</v>
      </c>
    </row>
    <row r="120" ht="49.95" customHeight="1" spans="1:38">
      <c r="A120" s="50">
        <v>41</v>
      </c>
      <c r="B120" s="51" t="s">
        <v>97</v>
      </c>
      <c r="C120" s="52"/>
      <c r="D120" s="53"/>
      <c r="E120" s="72" t="s">
        <v>564</v>
      </c>
      <c r="F120" s="100">
        <v>43210</v>
      </c>
      <c r="G120" s="86">
        <v>1200</v>
      </c>
      <c r="H120" s="87">
        <v>332.67</v>
      </c>
      <c r="I120" s="131">
        <f>G120+H120</f>
        <v>1532.67</v>
      </c>
      <c r="J120" s="131">
        <v>10.33</v>
      </c>
      <c r="K120" s="86">
        <f>I120+J120</f>
        <v>1543</v>
      </c>
      <c r="L120" s="101" t="s">
        <v>51</v>
      </c>
      <c r="M120" s="101" t="s">
        <v>565</v>
      </c>
      <c r="N120" s="72" t="s">
        <v>105</v>
      </c>
      <c r="O120" s="72" t="s">
        <v>258</v>
      </c>
      <c r="P120" s="81" t="s">
        <v>207</v>
      </c>
      <c r="Q120" s="72" t="s">
        <v>56</v>
      </c>
      <c r="R120" s="72" t="s">
        <v>566</v>
      </c>
      <c r="S120" s="71" t="s">
        <v>567</v>
      </c>
      <c r="T120" s="71" t="s">
        <v>568</v>
      </c>
      <c r="U120" s="166" t="s">
        <v>569</v>
      </c>
      <c r="V120" s="72" t="s">
        <v>570</v>
      </c>
      <c r="W120" s="167" t="s">
        <v>192</v>
      </c>
      <c r="X120" s="81">
        <v>480.9</v>
      </c>
      <c r="Y120" s="194" t="s">
        <v>418</v>
      </c>
      <c r="Z120" s="194" t="s">
        <v>56</v>
      </c>
      <c r="AA120" s="195" t="s">
        <v>571</v>
      </c>
      <c r="AB120" s="195" t="s">
        <v>571</v>
      </c>
      <c r="AC120" s="67" t="s">
        <v>56</v>
      </c>
      <c r="AD120" s="67" t="s">
        <v>56</v>
      </c>
      <c r="AE120" s="196" t="s">
        <v>561</v>
      </c>
      <c r="AF120" s="196">
        <v>4473</v>
      </c>
      <c r="AG120" s="196"/>
      <c r="AH120" s="72" t="s">
        <v>572</v>
      </c>
      <c r="AI120" s="72" t="s">
        <v>56</v>
      </c>
      <c r="AJ120" s="72" t="s">
        <v>67</v>
      </c>
      <c r="AK120" s="230" t="s">
        <v>573</v>
      </c>
      <c r="AL120" s="167" t="s">
        <v>574</v>
      </c>
    </row>
    <row r="121" ht="49.95" customHeight="1" spans="1:38">
      <c r="A121" s="50">
        <v>42</v>
      </c>
      <c r="B121" s="51" t="s">
        <v>254</v>
      </c>
      <c r="C121" s="52"/>
      <c r="D121" s="53"/>
      <c r="E121" s="72" t="s">
        <v>575</v>
      </c>
      <c r="F121" s="100">
        <v>43210</v>
      </c>
      <c r="G121" s="86">
        <v>579.91</v>
      </c>
      <c r="H121" s="87">
        <v>71.06</v>
      </c>
      <c r="I121" s="131">
        <f>G121+H121</f>
        <v>650.97</v>
      </c>
      <c r="J121" s="131">
        <v>7.18</v>
      </c>
      <c r="K121" s="86">
        <f>I121+J121</f>
        <v>658.15</v>
      </c>
      <c r="L121" s="101" t="s">
        <v>51</v>
      </c>
      <c r="M121" s="101" t="s">
        <v>576</v>
      </c>
      <c r="N121" s="72" t="s">
        <v>105</v>
      </c>
      <c r="O121" s="72" t="s">
        <v>54</v>
      </c>
      <c r="P121" s="81" t="s">
        <v>577</v>
      </c>
      <c r="Q121" s="72" t="s">
        <v>56</v>
      </c>
      <c r="R121" s="72" t="s">
        <v>536</v>
      </c>
      <c r="S121" s="71" t="s">
        <v>576</v>
      </c>
      <c r="T121" s="71" t="s">
        <v>578</v>
      </c>
      <c r="U121" s="166" t="s">
        <v>579</v>
      </c>
      <c r="V121" s="72" t="s">
        <v>580</v>
      </c>
      <c r="W121" s="167" t="s">
        <v>192</v>
      </c>
      <c r="X121" s="81">
        <v>471.79</v>
      </c>
      <c r="Y121" s="194" t="s">
        <v>418</v>
      </c>
      <c r="Z121" s="194" t="s">
        <v>56</v>
      </c>
      <c r="AA121" s="195">
        <v>2</v>
      </c>
      <c r="AB121" s="195">
        <v>2</v>
      </c>
      <c r="AC121" s="67" t="s">
        <v>56</v>
      </c>
      <c r="AD121" s="67" t="s">
        <v>56</v>
      </c>
      <c r="AE121" s="196"/>
      <c r="AF121" s="196"/>
      <c r="AG121" s="196"/>
      <c r="AH121" s="72" t="s">
        <v>581</v>
      </c>
      <c r="AI121" s="72" t="s">
        <v>56</v>
      </c>
      <c r="AJ121" s="72" t="s">
        <v>67</v>
      </c>
      <c r="AK121" s="230" t="s">
        <v>573</v>
      </c>
      <c r="AL121" s="167" t="s">
        <v>582</v>
      </c>
    </row>
    <row r="122" ht="49.95" customHeight="1" spans="1:38">
      <c r="A122" s="50">
        <f>MAX($A$3:A118)+1</f>
        <v>40</v>
      </c>
      <c r="B122" s="51"/>
      <c r="C122" s="52"/>
      <c r="D122" s="53"/>
      <c r="E122" s="72" t="s">
        <v>583</v>
      </c>
      <c r="F122" s="55">
        <v>43210</v>
      </c>
      <c r="G122" s="81">
        <v>1657.84</v>
      </c>
      <c r="H122" s="82">
        <v>451.7</v>
      </c>
      <c r="I122" s="129">
        <v>2109.54</v>
      </c>
      <c r="J122" s="129">
        <v>14.9</v>
      </c>
      <c r="K122" s="81">
        <v>2124.44</v>
      </c>
      <c r="L122" s="72" t="s">
        <v>404</v>
      </c>
      <c r="M122" s="72" t="s">
        <v>584</v>
      </c>
      <c r="N122" s="72" t="s">
        <v>105</v>
      </c>
      <c r="O122" s="72" t="s">
        <v>54</v>
      </c>
      <c r="P122" s="81" t="s">
        <v>207</v>
      </c>
      <c r="Q122" s="72" t="s">
        <v>56</v>
      </c>
      <c r="R122" s="72"/>
      <c r="S122" s="71"/>
      <c r="T122" s="71"/>
      <c r="U122" s="166"/>
      <c r="V122" s="72" t="s">
        <v>585</v>
      </c>
      <c r="W122" s="167"/>
      <c r="X122" s="81"/>
      <c r="Y122" s="194" t="s">
        <v>385</v>
      </c>
      <c r="Z122" s="194"/>
      <c r="AA122" s="195"/>
      <c r="AB122" s="195"/>
      <c r="AC122" s="67"/>
      <c r="AD122" s="67"/>
      <c r="AE122" s="196"/>
      <c r="AF122" s="196"/>
      <c r="AG122" s="196"/>
      <c r="AH122" s="72" t="s">
        <v>586</v>
      </c>
      <c r="AI122" s="72" t="s">
        <v>56</v>
      </c>
      <c r="AJ122" s="72" t="s">
        <v>67</v>
      </c>
      <c r="AK122" s="230" t="s">
        <v>265</v>
      </c>
      <c r="AL122" s="167" t="s">
        <v>389</v>
      </c>
    </row>
    <row r="123" ht="49.95" customHeight="1" spans="1:38">
      <c r="A123" s="50">
        <f>MAX($A$3:A122)+1</f>
        <v>43</v>
      </c>
      <c r="B123" s="51"/>
      <c r="C123" s="52"/>
      <c r="D123" s="53"/>
      <c r="E123" s="72" t="s">
        <v>587</v>
      </c>
      <c r="F123" s="55">
        <v>43210</v>
      </c>
      <c r="G123" s="81">
        <v>97.88</v>
      </c>
      <c r="H123" s="82">
        <v>14.19</v>
      </c>
      <c r="I123" s="129">
        <v>112.07</v>
      </c>
      <c r="J123" s="129">
        <v>1.12</v>
      </c>
      <c r="K123" s="81">
        <v>113.19</v>
      </c>
      <c r="L123" s="72" t="s">
        <v>404</v>
      </c>
      <c r="M123" s="72" t="s">
        <v>588</v>
      </c>
      <c r="N123" s="72" t="s">
        <v>589</v>
      </c>
      <c r="O123" s="72" t="s">
        <v>406</v>
      </c>
      <c r="P123" s="81" t="s">
        <v>590</v>
      </c>
      <c r="Q123" s="72" t="s">
        <v>56</v>
      </c>
      <c r="R123" s="72"/>
      <c r="S123" s="71"/>
      <c r="T123" s="71"/>
      <c r="U123" s="166"/>
      <c r="V123" s="72"/>
      <c r="W123" s="167"/>
      <c r="X123" s="81"/>
      <c r="Y123" s="194" t="s">
        <v>385</v>
      </c>
      <c r="Z123" s="194"/>
      <c r="AA123" s="195"/>
      <c r="AB123" s="195"/>
      <c r="AC123" s="67"/>
      <c r="AD123" s="67"/>
      <c r="AE123" s="196"/>
      <c r="AF123" s="196"/>
      <c r="AG123" s="196"/>
      <c r="AH123" s="72" t="s">
        <v>591</v>
      </c>
      <c r="AI123" s="72" t="s">
        <v>56</v>
      </c>
      <c r="AJ123" s="72" t="s">
        <v>67</v>
      </c>
      <c r="AK123" s="230" t="s">
        <v>265</v>
      </c>
      <c r="AL123" s="167" t="s">
        <v>389</v>
      </c>
    </row>
    <row r="124" ht="49.95" customHeight="1" spans="1:38">
      <c r="A124" s="83">
        <f>MAX($A$3:A123)+1</f>
        <v>44</v>
      </c>
      <c r="B124" s="84" t="s">
        <v>422</v>
      </c>
      <c r="C124" s="71" t="s">
        <v>592</v>
      </c>
      <c r="D124" s="70">
        <f>99503745.95%%</f>
        <v>9950.374595</v>
      </c>
      <c r="E124" s="67" t="s">
        <v>593</v>
      </c>
      <c r="F124" s="100">
        <v>43315</v>
      </c>
      <c r="G124" s="101">
        <v>16996</v>
      </c>
      <c r="H124" s="102">
        <v>731</v>
      </c>
      <c r="I124" s="130">
        <v>17726</v>
      </c>
      <c r="J124" s="130">
        <v>92</v>
      </c>
      <c r="K124" s="101">
        <v>17818</v>
      </c>
      <c r="L124" s="132" t="s">
        <v>51</v>
      </c>
      <c r="M124" s="67"/>
      <c r="N124" s="132" t="s">
        <v>105</v>
      </c>
      <c r="O124" s="139" t="s">
        <v>258</v>
      </c>
      <c r="P124" s="132" t="s">
        <v>503</v>
      </c>
      <c r="Q124" s="67"/>
      <c r="R124" s="67"/>
      <c r="S124" s="71" t="s">
        <v>593</v>
      </c>
      <c r="T124" s="71"/>
      <c r="U124" s="166"/>
      <c r="V124" s="71"/>
      <c r="W124" s="167"/>
      <c r="X124" s="81"/>
      <c r="Y124" s="194"/>
      <c r="Z124" s="194"/>
      <c r="AA124" s="195"/>
      <c r="AB124" s="195"/>
      <c r="AC124" s="67"/>
      <c r="AD124" s="67"/>
      <c r="AE124" s="196"/>
      <c r="AF124" s="196"/>
      <c r="AG124" s="196"/>
      <c r="AH124" s="71"/>
      <c r="AI124" s="71"/>
      <c r="AJ124" s="72" t="s">
        <v>67</v>
      </c>
      <c r="AK124" s="227" t="s">
        <v>265</v>
      </c>
      <c r="AL124" s="69" t="s">
        <v>594</v>
      </c>
    </row>
    <row r="125" ht="49.95" customHeight="1" spans="1:38">
      <c r="A125" s="88"/>
      <c r="B125" s="89"/>
      <c r="C125" s="71"/>
      <c r="D125" s="70"/>
      <c r="E125" s="67"/>
      <c r="F125" s="104"/>
      <c r="G125" s="105"/>
      <c r="H125" s="106"/>
      <c r="I125" s="133"/>
      <c r="J125" s="133"/>
      <c r="K125" s="105"/>
      <c r="L125" s="135"/>
      <c r="M125" s="143" t="s">
        <v>595</v>
      </c>
      <c r="N125" s="135"/>
      <c r="O125" s="141"/>
      <c r="P125" s="135"/>
      <c r="Q125" s="132" t="s">
        <v>76</v>
      </c>
      <c r="R125" s="132" t="s">
        <v>596</v>
      </c>
      <c r="S125" s="71" t="s">
        <v>593</v>
      </c>
      <c r="T125" s="71" t="s">
        <v>597</v>
      </c>
      <c r="U125" s="166" t="s">
        <v>598</v>
      </c>
      <c r="V125" s="69" t="s">
        <v>599</v>
      </c>
      <c r="W125" s="167" t="s">
        <v>61</v>
      </c>
      <c r="X125" s="81">
        <v>3661.28</v>
      </c>
      <c r="Y125" s="194" t="s">
        <v>418</v>
      </c>
      <c r="Z125" s="194" t="s">
        <v>56</v>
      </c>
      <c r="AA125" s="195" t="s">
        <v>600</v>
      </c>
      <c r="AB125" s="195" t="s">
        <v>600</v>
      </c>
      <c r="AC125" s="67" t="s">
        <v>76</v>
      </c>
      <c r="AD125" s="67" t="s">
        <v>601</v>
      </c>
      <c r="AE125" s="196"/>
      <c r="AF125" s="196"/>
      <c r="AG125" s="196"/>
      <c r="AH125" s="69" t="s">
        <v>602</v>
      </c>
      <c r="AI125" s="69" t="s">
        <v>56</v>
      </c>
      <c r="AJ125" s="101" t="s">
        <v>67</v>
      </c>
      <c r="AK125" s="228"/>
      <c r="AL125" s="73"/>
    </row>
    <row r="126" ht="49.95" customHeight="1" spans="1:38">
      <c r="A126" s="88"/>
      <c r="B126" s="89"/>
      <c r="C126" s="71"/>
      <c r="D126" s="70"/>
      <c r="E126" s="67"/>
      <c r="F126" s="104"/>
      <c r="G126" s="105"/>
      <c r="H126" s="106"/>
      <c r="I126" s="133"/>
      <c r="J126" s="133"/>
      <c r="K126" s="105"/>
      <c r="L126" s="135"/>
      <c r="M126" s="143" t="s">
        <v>603</v>
      </c>
      <c r="N126" s="135"/>
      <c r="O126" s="141"/>
      <c r="P126" s="135"/>
      <c r="Q126" s="135"/>
      <c r="R126" s="135"/>
      <c r="S126" s="71" t="s">
        <v>604</v>
      </c>
      <c r="T126" s="71" t="s">
        <v>605</v>
      </c>
      <c r="U126" s="166" t="s">
        <v>606</v>
      </c>
      <c r="V126" s="73"/>
      <c r="W126" s="167" t="s">
        <v>61</v>
      </c>
      <c r="X126" s="81">
        <v>4385.8</v>
      </c>
      <c r="Y126" s="194" t="s">
        <v>418</v>
      </c>
      <c r="Z126" s="194" t="s">
        <v>56</v>
      </c>
      <c r="AA126" s="195" t="s">
        <v>600</v>
      </c>
      <c r="AB126" s="195" t="s">
        <v>600</v>
      </c>
      <c r="AC126" s="67" t="s">
        <v>76</v>
      </c>
      <c r="AD126" s="67" t="s">
        <v>601</v>
      </c>
      <c r="AE126" s="196"/>
      <c r="AF126" s="196"/>
      <c r="AG126" s="196"/>
      <c r="AH126" s="73"/>
      <c r="AI126" s="73"/>
      <c r="AJ126" s="105"/>
      <c r="AK126" s="228"/>
      <c r="AL126" s="73"/>
    </row>
    <row r="127" ht="49.95" customHeight="1" spans="1:38">
      <c r="A127" s="88"/>
      <c r="B127" s="89"/>
      <c r="C127" s="71"/>
      <c r="D127" s="70"/>
      <c r="E127" s="67"/>
      <c r="F127" s="104"/>
      <c r="G127" s="105"/>
      <c r="H127" s="106"/>
      <c r="I127" s="133"/>
      <c r="J127" s="133"/>
      <c r="K127" s="105"/>
      <c r="L127" s="135"/>
      <c r="M127" s="143" t="s">
        <v>607</v>
      </c>
      <c r="N127" s="135"/>
      <c r="O127" s="141"/>
      <c r="P127" s="135"/>
      <c r="Q127" s="135"/>
      <c r="R127" s="135"/>
      <c r="S127" s="71" t="s">
        <v>604</v>
      </c>
      <c r="T127" s="71" t="s">
        <v>608</v>
      </c>
      <c r="U127" s="166" t="s">
        <v>609</v>
      </c>
      <c r="V127" s="73"/>
      <c r="W127" s="167" t="s">
        <v>610</v>
      </c>
      <c r="X127" s="81">
        <v>12839.91</v>
      </c>
      <c r="Y127" s="194" t="s">
        <v>418</v>
      </c>
      <c r="Z127" s="194" t="s">
        <v>56</v>
      </c>
      <c r="AA127" s="195" t="s">
        <v>611</v>
      </c>
      <c r="AB127" s="195" t="s">
        <v>611</v>
      </c>
      <c r="AC127" s="67" t="s">
        <v>76</v>
      </c>
      <c r="AD127" s="67"/>
      <c r="AE127" s="196"/>
      <c r="AF127" s="196"/>
      <c r="AG127" s="196"/>
      <c r="AH127" s="73"/>
      <c r="AI127" s="73"/>
      <c r="AJ127" s="105"/>
      <c r="AK127" s="228"/>
      <c r="AL127" s="73"/>
    </row>
    <row r="128" ht="49.95" customHeight="1" spans="1:38">
      <c r="A128" s="88"/>
      <c r="B128" s="89"/>
      <c r="C128" s="71"/>
      <c r="D128" s="70"/>
      <c r="E128" s="67"/>
      <c r="F128" s="104"/>
      <c r="G128" s="105"/>
      <c r="H128" s="106"/>
      <c r="I128" s="133"/>
      <c r="J128" s="133"/>
      <c r="K128" s="105"/>
      <c r="L128" s="135"/>
      <c r="M128" s="143" t="s">
        <v>612</v>
      </c>
      <c r="N128" s="135"/>
      <c r="O128" s="141"/>
      <c r="P128" s="135"/>
      <c r="Q128" s="135"/>
      <c r="R128" s="135"/>
      <c r="S128" s="71" t="s">
        <v>613</v>
      </c>
      <c r="T128" s="71" t="s">
        <v>614</v>
      </c>
      <c r="U128" s="166" t="s">
        <v>615</v>
      </c>
      <c r="V128" s="73"/>
      <c r="W128" s="167" t="s">
        <v>192</v>
      </c>
      <c r="X128" s="81">
        <v>249.24</v>
      </c>
      <c r="Y128" s="194" t="s">
        <v>418</v>
      </c>
      <c r="Z128" s="194" t="s">
        <v>56</v>
      </c>
      <c r="AA128" s="195" t="s">
        <v>176</v>
      </c>
      <c r="AB128" s="195" t="s">
        <v>616</v>
      </c>
      <c r="AC128" s="67" t="s">
        <v>617</v>
      </c>
      <c r="AD128" s="67"/>
      <c r="AE128" s="196"/>
      <c r="AF128" s="196"/>
      <c r="AG128" s="196"/>
      <c r="AH128" s="73"/>
      <c r="AI128" s="73"/>
      <c r="AJ128" s="105"/>
      <c r="AK128" s="228"/>
      <c r="AL128" s="73"/>
    </row>
    <row r="129" ht="49.95" customHeight="1" spans="1:38">
      <c r="A129" s="88"/>
      <c r="B129" s="89"/>
      <c r="C129" s="71"/>
      <c r="D129" s="70"/>
      <c r="E129" s="67"/>
      <c r="F129" s="104"/>
      <c r="G129" s="105"/>
      <c r="H129" s="106"/>
      <c r="I129" s="133"/>
      <c r="J129" s="133"/>
      <c r="K129" s="105"/>
      <c r="L129" s="135"/>
      <c r="M129" s="143" t="s">
        <v>618</v>
      </c>
      <c r="N129" s="135"/>
      <c r="O129" s="141"/>
      <c r="P129" s="135"/>
      <c r="Q129" s="135"/>
      <c r="R129" s="135"/>
      <c r="S129" s="71" t="s">
        <v>613</v>
      </c>
      <c r="T129" s="71" t="s">
        <v>619</v>
      </c>
      <c r="U129" s="166" t="s">
        <v>620</v>
      </c>
      <c r="V129" s="73"/>
      <c r="W129" s="167" t="s">
        <v>192</v>
      </c>
      <c r="X129" s="81">
        <v>2824.3</v>
      </c>
      <c r="Y129" s="194" t="s">
        <v>418</v>
      </c>
      <c r="Z129" s="194" t="s">
        <v>56</v>
      </c>
      <c r="AA129" s="195" t="s">
        <v>241</v>
      </c>
      <c r="AB129" s="195" t="s">
        <v>621</v>
      </c>
      <c r="AC129" s="67" t="s">
        <v>56</v>
      </c>
      <c r="AD129" s="67"/>
      <c r="AE129" s="196"/>
      <c r="AF129" s="196"/>
      <c r="AG129" s="196"/>
      <c r="AH129" s="73"/>
      <c r="AI129" s="73"/>
      <c r="AJ129" s="105"/>
      <c r="AK129" s="228"/>
      <c r="AL129" s="73"/>
    </row>
    <row r="130" ht="49.95" customHeight="1" spans="1:38">
      <c r="A130" s="88"/>
      <c r="B130" s="89"/>
      <c r="C130" s="71"/>
      <c r="D130" s="70"/>
      <c r="E130" s="67"/>
      <c r="F130" s="104"/>
      <c r="G130" s="105"/>
      <c r="H130" s="106"/>
      <c r="I130" s="133"/>
      <c r="J130" s="133"/>
      <c r="K130" s="105"/>
      <c r="L130" s="135"/>
      <c r="M130" s="143" t="s">
        <v>622</v>
      </c>
      <c r="N130" s="135"/>
      <c r="O130" s="141"/>
      <c r="P130" s="135"/>
      <c r="Q130" s="135"/>
      <c r="R130" s="135"/>
      <c r="S130" s="71" t="s">
        <v>613</v>
      </c>
      <c r="T130" s="71" t="s">
        <v>623</v>
      </c>
      <c r="U130" s="166" t="s">
        <v>624</v>
      </c>
      <c r="V130" s="73"/>
      <c r="W130" s="167" t="s">
        <v>192</v>
      </c>
      <c r="X130" s="81">
        <v>1700.81</v>
      </c>
      <c r="Y130" s="194" t="s">
        <v>418</v>
      </c>
      <c r="Z130" s="194" t="s">
        <v>56</v>
      </c>
      <c r="AA130" s="195" t="s">
        <v>419</v>
      </c>
      <c r="AB130" s="195" t="s">
        <v>625</v>
      </c>
      <c r="AC130" s="67" t="s">
        <v>76</v>
      </c>
      <c r="AD130" s="67"/>
      <c r="AE130" s="196"/>
      <c r="AF130" s="196"/>
      <c r="AG130" s="196"/>
      <c r="AH130" s="73"/>
      <c r="AI130" s="73"/>
      <c r="AJ130" s="105"/>
      <c r="AK130" s="228"/>
      <c r="AL130" s="73"/>
    </row>
    <row r="131" ht="49.95" customHeight="1" spans="1:38">
      <c r="A131" s="88"/>
      <c r="B131" s="89"/>
      <c r="C131" s="71"/>
      <c r="D131" s="70"/>
      <c r="E131" s="67"/>
      <c r="F131" s="104"/>
      <c r="G131" s="105"/>
      <c r="H131" s="106"/>
      <c r="I131" s="133"/>
      <c r="J131" s="133"/>
      <c r="K131" s="105"/>
      <c r="L131" s="135"/>
      <c r="M131" s="143" t="s">
        <v>604</v>
      </c>
      <c r="N131" s="135"/>
      <c r="O131" s="141"/>
      <c r="P131" s="135"/>
      <c r="Q131" s="135"/>
      <c r="R131" s="135"/>
      <c r="S131" s="71" t="s">
        <v>613</v>
      </c>
      <c r="T131" s="71" t="s">
        <v>626</v>
      </c>
      <c r="U131" s="166" t="s">
        <v>627</v>
      </c>
      <c r="V131" s="73"/>
      <c r="W131" s="167" t="s">
        <v>192</v>
      </c>
      <c r="X131" s="81">
        <v>6975.37</v>
      </c>
      <c r="Y131" s="194" t="s">
        <v>418</v>
      </c>
      <c r="Z131" s="194" t="s">
        <v>56</v>
      </c>
      <c r="AA131" s="195" t="s">
        <v>628</v>
      </c>
      <c r="AB131" s="195" t="s">
        <v>629</v>
      </c>
      <c r="AC131" s="67" t="s">
        <v>630</v>
      </c>
      <c r="AD131" s="67"/>
      <c r="AE131" s="196"/>
      <c r="AF131" s="196"/>
      <c r="AG131" s="196"/>
      <c r="AH131" s="73"/>
      <c r="AI131" s="73"/>
      <c r="AJ131" s="105"/>
      <c r="AK131" s="228"/>
      <c r="AL131" s="73"/>
    </row>
    <row r="132" ht="49.95" customHeight="1" spans="1:38">
      <c r="A132" s="88"/>
      <c r="B132" s="89"/>
      <c r="C132" s="71"/>
      <c r="D132" s="70"/>
      <c r="E132" s="67"/>
      <c r="F132" s="104"/>
      <c r="G132" s="105"/>
      <c r="H132" s="106"/>
      <c r="I132" s="133"/>
      <c r="J132" s="133"/>
      <c r="K132" s="105"/>
      <c r="L132" s="135"/>
      <c r="M132" s="143" t="s">
        <v>613</v>
      </c>
      <c r="N132" s="135"/>
      <c r="O132" s="141"/>
      <c r="P132" s="135"/>
      <c r="Q132" s="135"/>
      <c r="R132" s="135"/>
      <c r="S132" s="71" t="s">
        <v>595</v>
      </c>
      <c r="T132" s="71" t="s">
        <v>631</v>
      </c>
      <c r="U132" s="166" t="s">
        <v>632</v>
      </c>
      <c r="V132" s="73"/>
      <c r="W132" s="167" t="s">
        <v>192</v>
      </c>
      <c r="X132" s="81">
        <v>3455.45</v>
      </c>
      <c r="Y132" s="194" t="s">
        <v>418</v>
      </c>
      <c r="Z132" s="194" t="s">
        <v>56</v>
      </c>
      <c r="AA132" s="195" t="s">
        <v>633</v>
      </c>
      <c r="AB132" s="195" t="s">
        <v>634</v>
      </c>
      <c r="AC132" s="67" t="s">
        <v>630</v>
      </c>
      <c r="AD132" s="67"/>
      <c r="AE132" s="196"/>
      <c r="AF132" s="196"/>
      <c r="AG132" s="196"/>
      <c r="AH132" s="73"/>
      <c r="AI132" s="73"/>
      <c r="AJ132" s="105"/>
      <c r="AK132" s="228"/>
      <c r="AL132" s="73"/>
    </row>
    <row r="133" ht="49.95" customHeight="1" spans="1:38">
      <c r="A133" s="61"/>
      <c r="B133" s="62"/>
      <c r="C133" s="71"/>
      <c r="D133" s="70"/>
      <c r="E133" s="67"/>
      <c r="F133" s="58"/>
      <c r="G133" s="63"/>
      <c r="H133" s="107"/>
      <c r="I133" s="122"/>
      <c r="J133" s="122"/>
      <c r="K133" s="63"/>
      <c r="L133" s="123"/>
      <c r="M133" s="143"/>
      <c r="N133" s="123"/>
      <c r="O133" s="124"/>
      <c r="P133" s="123"/>
      <c r="Q133" s="123"/>
      <c r="R133" s="123"/>
      <c r="S133" s="71" t="s">
        <v>612</v>
      </c>
      <c r="T133" s="71" t="s">
        <v>635</v>
      </c>
      <c r="U133" s="166" t="s">
        <v>636</v>
      </c>
      <c r="V133" s="125"/>
      <c r="W133" s="167" t="s">
        <v>192</v>
      </c>
      <c r="X133" s="81">
        <v>2620.89</v>
      </c>
      <c r="Y133" s="194" t="s">
        <v>418</v>
      </c>
      <c r="Z133" s="194" t="s">
        <v>56</v>
      </c>
      <c r="AA133" s="195" t="s">
        <v>637</v>
      </c>
      <c r="AB133" s="195" t="s">
        <v>638</v>
      </c>
      <c r="AC133" s="67" t="s">
        <v>630</v>
      </c>
      <c r="AD133" s="67"/>
      <c r="AE133" s="196"/>
      <c r="AF133" s="196"/>
      <c r="AG133" s="196"/>
      <c r="AH133" s="125"/>
      <c r="AI133" s="125"/>
      <c r="AJ133" s="63"/>
      <c r="AK133" s="229"/>
      <c r="AL133" s="125"/>
    </row>
    <row r="134" ht="49.95" customHeight="1" spans="1:38">
      <c r="A134" s="50">
        <f>MAX($A$3:A133)+1</f>
        <v>45</v>
      </c>
      <c r="B134" s="51"/>
      <c r="C134" s="71"/>
      <c r="D134" s="70"/>
      <c r="E134" s="211" t="s">
        <v>639</v>
      </c>
      <c r="F134" s="55">
        <v>43315</v>
      </c>
      <c r="G134" s="72">
        <v>9999</v>
      </c>
      <c r="H134" s="116">
        <v>808</v>
      </c>
      <c r="I134" s="120">
        <v>10807</v>
      </c>
      <c r="J134" s="120">
        <v>56.641871</v>
      </c>
      <c r="K134" s="72">
        <v>10864</v>
      </c>
      <c r="L134" s="67" t="s">
        <v>404</v>
      </c>
      <c r="M134" s="143" t="s">
        <v>640</v>
      </c>
      <c r="N134" s="67" t="s">
        <v>105</v>
      </c>
      <c r="O134" s="67" t="s">
        <v>258</v>
      </c>
      <c r="P134" s="71" t="s">
        <v>503</v>
      </c>
      <c r="Q134" s="67" t="s">
        <v>56</v>
      </c>
      <c r="R134" s="67"/>
      <c r="S134" s="71"/>
      <c r="T134" s="71" t="s">
        <v>617</v>
      </c>
      <c r="U134" s="166"/>
      <c r="V134" s="71" t="s">
        <v>641</v>
      </c>
      <c r="W134" s="167"/>
      <c r="X134" s="81"/>
      <c r="Y134" s="194"/>
      <c r="Z134" s="194"/>
      <c r="AA134" s="195"/>
      <c r="AB134" s="195"/>
      <c r="AC134" s="67"/>
      <c r="AD134" s="67"/>
      <c r="AE134" s="196"/>
      <c r="AF134" s="196"/>
      <c r="AG134" s="196"/>
      <c r="AH134" s="71" t="s">
        <v>642</v>
      </c>
      <c r="AI134" s="71" t="s">
        <v>56</v>
      </c>
      <c r="AJ134" s="72" t="s">
        <v>67</v>
      </c>
      <c r="AK134" s="230" t="s">
        <v>265</v>
      </c>
      <c r="AL134" s="167" t="s">
        <v>389</v>
      </c>
    </row>
    <row r="135" ht="49.95" customHeight="1" spans="1:38">
      <c r="A135" s="83">
        <f>MAX($A$3:A134)+1</f>
        <v>46</v>
      </c>
      <c r="B135" s="84" t="s">
        <v>643</v>
      </c>
      <c r="C135" s="71"/>
      <c r="D135" s="70"/>
      <c r="E135" s="67" t="s">
        <v>644</v>
      </c>
      <c r="F135" s="100">
        <v>43315</v>
      </c>
      <c r="G135" s="101">
        <v>1498</v>
      </c>
      <c r="H135" s="102">
        <v>323.64</v>
      </c>
      <c r="I135" s="130">
        <v>1821</v>
      </c>
      <c r="J135" s="130">
        <v>16.87</v>
      </c>
      <c r="K135" s="101">
        <v>1838</v>
      </c>
      <c r="L135" s="132" t="s">
        <v>51</v>
      </c>
      <c r="M135" s="132" t="s">
        <v>645</v>
      </c>
      <c r="N135" s="132" t="s">
        <v>105</v>
      </c>
      <c r="O135" s="222" t="s">
        <v>54</v>
      </c>
      <c r="P135" s="69" t="s">
        <v>503</v>
      </c>
      <c r="Q135" s="67" t="s">
        <v>76</v>
      </c>
      <c r="R135" s="67"/>
      <c r="S135" s="71" t="s">
        <v>334</v>
      </c>
      <c r="T135" s="71" t="s">
        <v>646</v>
      </c>
      <c r="U135" s="166" t="s">
        <v>647</v>
      </c>
      <c r="V135" s="176" t="s">
        <v>648</v>
      </c>
      <c r="W135" s="167" t="s">
        <v>649</v>
      </c>
      <c r="X135" s="81">
        <v>3040.98</v>
      </c>
      <c r="Y135" s="194" t="s">
        <v>316</v>
      </c>
      <c r="Z135" s="194" t="s">
        <v>56</v>
      </c>
      <c r="AA135" s="195" t="s">
        <v>650</v>
      </c>
      <c r="AB135" s="195" t="s">
        <v>650</v>
      </c>
      <c r="AC135" s="67" t="s">
        <v>76</v>
      </c>
      <c r="AD135" s="67"/>
      <c r="AE135" s="196"/>
      <c r="AF135" s="196"/>
      <c r="AG135" s="196"/>
      <c r="AH135" s="69" t="s">
        <v>651</v>
      </c>
      <c r="AI135" s="69" t="s">
        <v>56</v>
      </c>
      <c r="AJ135" s="101" t="s">
        <v>67</v>
      </c>
      <c r="AK135" s="230" t="s">
        <v>265</v>
      </c>
      <c r="AL135" s="69" t="s">
        <v>344</v>
      </c>
    </row>
    <row r="136" ht="49.95" customHeight="1" spans="1:38">
      <c r="A136" s="61"/>
      <c r="B136" s="62"/>
      <c r="C136" s="71"/>
      <c r="D136" s="70"/>
      <c r="E136" s="67"/>
      <c r="F136" s="58"/>
      <c r="G136" s="63"/>
      <c r="H136" s="107"/>
      <c r="I136" s="122"/>
      <c r="J136" s="122"/>
      <c r="K136" s="63"/>
      <c r="L136" s="123"/>
      <c r="M136" s="123"/>
      <c r="N136" s="123"/>
      <c r="O136" s="222"/>
      <c r="P136" s="125"/>
      <c r="Q136" s="67"/>
      <c r="R136" s="67"/>
      <c r="S136" s="71" t="s">
        <v>334</v>
      </c>
      <c r="T136" s="71" t="s">
        <v>652</v>
      </c>
      <c r="U136" s="166" t="s">
        <v>653</v>
      </c>
      <c r="V136" s="176" t="s">
        <v>654</v>
      </c>
      <c r="W136" s="167" t="s">
        <v>552</v>
      </c>
      <c r="X136" s="81">
        <v>2219.79</v>
      </c>
      <c r="Y136" s="194" t="s">
        <v>316</v>
      </c>
      <c r="Z136" s="194" t="s">
        <v>56</v>
      </c>
      <c r="AA136" s="195" t="s">
        <v>655</v>
      </c>
      <c r="AB136" s="195" t="s">
        <v>655</v>
      </c>
      <c r="AC136" s="67" t="s">
        <v>56</v>
      </c>
      <c r="AD136" s="67"/>
      <c r="AE136" s="196"/>
      <c r="AF136" s="196"/>
      <c r="AG136" s="196"/>
      <c r="AH136" s="125"/>
      <c r="AI136" s="125"/>
      <c r="AJ136" s="63"/>
      <c r="AK136" s="230"/>
      <c r="AL136" s="125"/>
    </row>
    <row r="137" ht="49.95" customHeight="1" spans="1:38">
      <c r="A137" s="83">
        <f>MAX($A$3:A136)+1</f>
        <v>47</v>
      </c>
      <c r="B137" s="84" t="s">
        <v>656</v>
      </c>
      <c r="C137" s="71"/>
      <c r="D137" s="70"/>
      <c r="E137" s="67" t="s">
        <v>657</v>
      </c>
      <c r="F137" s="55">
        <v>43315</v>
      </c>
      <c r="G137" s="101">
        <v>1499.848772</v>
      </c>
      <c r="H137" s="102">
        <v>258.488153</v>
      </c>
      <c r="I137" s="130">
        <v>1758</v>
      </c>
      <c r="J137" s="130">
        <v>12.07</v>
      </c>
      <c r="K137" s="101">
        <v>1770.41</v>
      </c>
      <c r="L137" s="132" t="s">
        <v>51</v>
      </c>
      <c r="M137" s="144" t="s">
        <v>658</v>
      </c>
      <c r="N137" s="132" t="s">
        <v>105</v>
      </c>
      <c r="O137" s="67" t="s">
        <v>54</v>
      </c>
      <c r="P137" s="69" t="s">
        <v>106</v>
      </c>
      <c r="Q137" s="132" t="s">
        <v>56</v>
      </c>
      <c r="R137" s="67"/>
      <c r="S137" s="71" t="s">
        <v>659</v>
      </c>
      <c r="T137" s="71" t="s">
        <v>660</v>
      </c>
      <c r="U137" s="166" t="s">
        <v>661</v>
      </c>
      <c r="V137" s="69" t="s">
        <v>662</v>
      </c>
      <c r="W137" s="167" t="s">
        <v>74</v>
      </c>
      <c r="X137" s="81">
        <v>495.66</v>
      </c>
      <c r="Y137" s="194" t="s">
        <v>316</v>
      </c>
      <c r="Z137" s="194" t="s">
        <v>56</v>
      </c>
      <c r="AA137" s="195" t="s">
        <v>663</v>
      </c>
      <c r="AB137" s="195" t="s">
        <v>663</v>
      </c>
      <c r="AC137" s="67" t="s">
        <v>56</v>
      </c>
      <c r="AD137" s="67"/>
      <c r="AE137" s="196"/>
      <c r="AF137" s="196"/>
      <c r="AG137" s="196"/>
      <c r="AH137" s="69" t="s">
        <v>664</v>
      </c>
      <c r="AI137" s="69" t="s">
        <v>56</v>
      </c>
      <c r="AJ137" s="101" t="s">
        <v>67</v>
      </c>
      <c r="AK137" s="230" t="s">
        <v>265</v>
      </c>
      <c r="AL137" s="172" t="s">
        <v>665</v>
      </c>
    </row>
    <row r="138" ht="49.95" customHeight="1" spans="1:38">
      <c r="A138" s="88"/>
      <c r="B138" s="89"/>
      <c r="C138" s="71"/>
      <c r="D138" s="70"/>
      <c r="E138" s="67"/>
      <c r="F138" s="55"/>
      <c r="G138" s="105"/>
      <c r="H138" s="106"/>
      <c r="I138" s="133"/>
      <c r="J138" s="133"/>
      <c r="K138" s="105"/>
      <c r="L138" s="135"/>
      <c r="M138" s="146"/>
      <c r="N138" s="135"/>
      <c r="O138" s="67"/>
      <c r="P138" s="73"/>
      <c r="Q138" s="135"/>
      <c r="R138" s="67"/>
      <c r="S138" s="71" t="s">
        <v>659</v>
      </c>
      <c r="T138" s="71" t="s">
        <v>666</v>
      </c>
      <c r="U138" s="166" t="s">
        <v>661</v>
      </c>
      <c r="V138" s="73"/>
      <c r="W138" s="167" t="s">
        <v>74</v>
      </c>
      <c r="X138" s="81">
        <v>967.64</v>
      </c>
      <c r="Y138" s="194" t="s">
        <v>316</v>
      </c>
      <c r="Z138" s="194" t="s">
        <v>56</v>
      </c>
      <c r="AA138" s="195" t="s">
        <v>667</v>
      </c>
      <c r="AB138" s="195" t="s">
        <v>667</v>
      </c>
      <c r="AC138" s="67" t="s">
        <v>56</v>
      </c>
      <c r="AD138" s="67"/>
      <c r="AE138" s="196"/>
      <c r="AF138" s="196"/>
      <c r="AG138" s="196"/>
      <c r="AH138" s="73"/>
      <c r="AI138" s="73"/>
      <c r="AJ138" s="105"/>
      <c r="AK138" s="230"/>
      <c r="AL138" s="210"/>
    </row>
    <row r="139" ht="49.95" customHeight="1" spans="1:38">
      <c r="A139" s="88"/>
      <c r="B139" s="89"/>
      <c r="C139" s="71"/>
      <c r="D139" s="70"/>
      <c r="E139" s="67"/>
      <c r="F139" s="55"/>
      <c r="G139" s="105"/>
      <c r="H139" s="106"/>
      <c r="I139" s="133"/>
      <c r="J139" s="133"/>
      <c r="K139" s="105"/>
      <c r="L139" s="135"/>
      <c r="M139" s="146"/>
      <c r="N139" s="135"/>
      <c r="O139" s="67"/>
      <c r="P139" s="73"/>
      <c r="Q139" s="135"/>
      <c r="R139" s="67"/>
      <c r="S139" s="71" t="s">
        <v>659</v>
      </c>
      <c r="T139" s="71" t="s">
        <v>668</v>
      </c>
      <c r="U139" s="166" t="s">
        <v>669</v>
      </c>
      <c r="V139" s="73"/>
      <c r="W139" s="166" t="s">
        <v>235</v>
      </c>
      <c r="X139" s="81">
        <v>247.1</v>
      </c>
      <c r="Y139" s="194" t="s">
        <v>235</v>
      </c>
      <c r="Z139" s="194" t="s">
        <v>56</v>
      </c>
      <c r="AA139" s="195" t="s">
        <v>670</v>
      </c>
      <c r="AB139" s="195" t="s">
        <v>670</v>
      </c>
      <c r="AC139" s="67" t="s">
        <v>56</v>
      </c>
      <c r="AD139" s="67"/>
      <c r="AE139" s="196"/>
      <c r="AF139" s="196"/>
      <c r="AG139" s="196"/>
      <c r="AH139" s="73"/>
      <c r="AI139" s="73"/>
      <c r="AJ139" s="105"/>
      <c r="AK139" s="230"/>
      <c r="AL139" s="210"/>
    </row>
    <row r="140" ht="49.95" customHeight="1" spans="1:38">
      <c r="A140" s="88"/>
      <c r="B140" s="89"/>
      <c r="C140" s="71"/>
      <c r="D140" s="70"/>
      <c r="E140" s="67"/>
      <c r="F140" s="55"/>
      <c r="G140" s="105"/>
      <c r="H140" s="106"/>
      <c r="I140" s="133"/>
      <c r="J140" s="133"/>
      <c r="K140" s="105"/>
      <c r="L140" s="135"/>
      <c r="M140" s="146"/>
      <c r="N140" s="135"/>
      <c r="O140" s="67"/>
      <c r="P140" s="73"/>
      <c r="Q140" s="135"/>
      <c r="R140" s="67"/>
      <c r="S140" s="71" t="s">
        <v>671</v>
      </c>
      <c r="T140" s="71" t="s">
        <v>672</v>
      </c>
      <c r="U140" s="166" t="s">
        <v>673</v>
      </c>
      <c r="V140" s="73"/>
      <c r="W140" s="166" t="s">
        <v>235</v>
      </c>
      <c r="X140" s="81">
        <v>215.05</v>
      </c>
      <c r="Y140" s="194" t="s">
        <v>674</v>
      </c>
      <c r="Z140" s="194" t="s">
        <v>56</v>
      </c>
      <c r="AA140" s="195" t="s">
        <v>670</v>
      </c>
      <c r="AB140" s="195" t="s">
        <v>670</v>
      </c>
      <c r="AC140" s="67" t="s">
        <v>56</v>
      </c>
      <c r="AD140" s="67"/>
      <c r="AE140" s="196"/>
      <c r="AF140" s="196"/>
      <c r="AG140" s="196"/>
      <c r="AH140" s="73"/>
      <c r="AI140" s="73"/>
      <c r="AJ140" s="105"/>
      <c r="AK140" s="230"/>
      <c r="AL140" s="210"/>
    </row>
    <row r="141" ht="49.95" customHeight="1" spans="1:38">
      <c r="A141" s="61"/>
      <c r="B141" s="62"/>
      <c r="C141" s="71"/>
      <c r="D141" s="70"/>
      <c r="E141" s="67"/>
      <c r="F141" s="55"/>
      <c r="G141" s="63"/>
      <c r="H141" s="107"/>
      <c r="I141" s="122"/>
      <c r="J141" s="122"/>
      <c r="K141" s="63"/>
      <c r="L141" s="123"/>
      <c r="M141" s="149"/>
      <c r="N141" s="123"/>
      <c r="O141" s="67"/>
      <c r="P141" s="125"/>
      <c r="Q141" s="123"/>
      <c r="R141" s="67"/>
      <c r="S141" s="71" t="s">
        <v>657</v>
      </c>
      <c r="T141" s="71" t="s">
        <v>675</v>
      </c>
      <c r="U141" s="166" t="s">
        <v>676</v>
      </c>
      <c r="V141" s="125"/>
      <c r="W141" s="167" t="s">
        <v>174</v>
      </c>
      <c r="X141" s="81">
        <v>6570.77</v>
      </c>
      <c r="Y141" s="194" t="s">
        <v>483</v>
      </c>
      <c r="Z141" s="194" t="s">
        <v>56</v>
      </c>
      <c r="AA141" s="195" t="s">
        <v>399</v>
      </c>
      <c r="AB141" s="195" t="s">
        <v>399</v>
      </c>
      <c r="AC141" s="67" t="s">
        <v>76</v>
      </c>
      <c r="AD141" s="67" t="s">
        <v>677</v>
      </c>
      <c r="AE141" s="196"/>
      <c r="AF141" s="196"/>
      <c r="AG141" s="196"/>
      <c r="AH141" s="125"/>
      <c r="AI141" s="125"/>
      <c r="AJ141" s="63"/>
      <c r="AK141" s="230"/>
      <c r="AL141" s="174"/>
    </row>
    <row r="142" ht="49.95" customHeight="1" spans="1:38">
      <c r="A142" s="68">
        <f>MAX($A$3:A141)+1</f>
        <v>48</v>
      </c>
      <c r="B142" s="51" t="s">
        <v>97</v>
      </c>
      <c r="C142" s="71" t="s">
        <v>678</v>
      </c>
      <c r="D142" s="53"/>
      <c r="E142" s="192" t="s">
        <v>679</v>
      </c>
      <c r="F142" s="55">
        <v>43190</v>
      </c>
      <c r="G142" s="72">
        <v>756.22</v>
      </c>
      <c r="H142" s="116">
        <v>150.808307</v>
      </c>
      <c r="I142" s="120">
        <v>907.028307</v>
      </c>
      <c r="J142" s="120">
        <v>45.71</v>
      </c>
      <c r="K142" s="72">
        <v>952.738307</v>
      </c>
      <c r="L142" s="67" t="s">
        <v>51</v>
      </c>
      <c r="M142" s="67" t="s">
        <v>680</v>
      </c>
      <c r="N142" s="222"/>
      <c r="O142" s="67" t="s">
        <v>54</v>
      </c>
      <c r="P142" s="71" t="s">
        <v>503</v>
      </c>
      <c r="Q142" s="222" t="s">
        <v>681</v>
      </c>
      <c r="R142" s="222"/>
      <c r="S142" s="71" t="s">
        <v>682</v>
      </c>
      <c r="T142" s="71" t="s">
        <v>683</v>
      </c>
      <c r="U142" s="166" t="s">
        <v>684</v>
      </c>
      <c r="V142" s="71" t="s">
        <v>685</v>
      </c>
      <c r="W142" s="167" t="s">
        <v>686</v>
      </c>
      <c r="X142" s="81">
        <v>1462.64</v>
      </c>
      <c r="Y142" s="194" t="s">
        <v>687</v>
      </c>
      <c r="Z142" s="194" t="s">
        <v>56</v>
      </c>
      <c r="AA142" s="195">
        <v>2</v>
      </c>
      <c r="AB142" s="195">
        <v>2</v>
      </c>
      <c r="AC142" s="67" t="s">
        <v>459</v>
      </c>
      <c r="AD142" s="67" t="s">
        <v>459</v>
      </c>
      <c r="AE142" s="196"/>
      <c r="AF142" s="196"/>
      <c r="AG142" s="196"/>
      <c r="AH142" s="69" t="s">
        <v>688</v>
      </c>
      <c r="AI142" s="71" t="s">
        <v>76</v>
      </c>
      <c r="AJ142" s="71" t="s">
        <v>67</v>
      </c>
      <c r="AK142" s="203" t="s">
        <v>213</v>
      </c>
      <c r="AL142" s="69" t="s">
        <v>689</v>
      </c>
    </row>
    <row r="143" ht="49.95" customHeight="1" spans="1:38">
      <c r="A143" s="98">
        <f>MAX($A$3:A142)+1</f>
        <v>49</v>
      </c>
      <c r="B143" s="84" t="s">
        <v>690</v>
      </c>
      <c r="C143" s="71"/>
      <c r="D143" s="53"/>
      <c r="E143" s="192" t="s">
        <v>691</v>
      </c>
      <c r="F143" s="55">
        <v>43190</v>
      </c>
      <c r="G143" s="101">
        <v>1677.88</v>
      </c>
      <c r="H143" s="102">
        <v>215.611375</v>
      </c>
      <c r="I143" s="130">
        <v>1893.491375</v>
      </c>
      <c r="J143" s="130">
        <v>45.9</v>
      </c>
      <c r="K143" s="101">
        <v>1939.391375</v>
      </c>
      <c r="L143" s="132" t="s">
        <v>51</v>
      </c>
      <c r="M143" s="132" t="s">
        <v>692</v>
      </c>
      <c r="N143" s="67"/>
      <c r="O143" s="67" t="s">
        <v>54</v>
      </c>
      <c r="P143" s="69" t="s">
        <v>503</v>
      </c>
      <c r="Q143" s="67" t="s">
        <v>681</v>
      </c>
      <c r="R143" s="67"/>
      <c r="S143" s="71" t="s">
        <v>693</v>
      </c>
      <c r="T143" s="71" t="s">
        <v>694</v>
      </c>
      <c r="U143" s="166" t="s">
        <v>695</v>
      </c>
      <c r="V143" s="69" t="s">
        <v>696</v>
      </c>
      <c r="W143" s="167" t="s">
        <v>697</v>
      </c>
      <c r="X143" s="81">
        <v>478.7</v>
      </c>
      <c r="Y143" s="194" t="s">
        <v>194</v>
      </c>
      <c r="Z143" s="194" t="s">
        <v>56</v>
      </c>
      <c r="AA143" s="195">
        <v>6</v>
      </c>
      <c r="AB143" s="195">
        <v>6</v>
      </c>
      <c r="AC143" s="67" t="s">
        <v>76</v>
      </c>
      <c r="AD143" s="67" t="s">
        <v>459</v>
      </c>
      <c r="AE143" s="196"/>
      <c r="AF143" s="196"/>
      <c r="AG143" s="196"/>
      <c r="AH143" s="73"/>
      <c r="AI143" s="69" t="s">
        <v>76</v>
      </c>
      <c r="AJ143" s="71" t="s">
        <v>67</v>
      </c>
      <c r="AK143" s="203" t="s">
        <v>213</v>
      </c>
      <c r="AL143" s="73"/>
    </row>
    <row r="144" ht="49.95" customHeight="1" spans="1:38">
      <c r="A144" s="65"/>
      <c r="B144" s="62"/>
      <c r="C144" s="71"/>
      <c r="D144" s="53"/>
      <c r="E144" s="192"/>
      <c r="F144" s="55">
        <v>43190</v>
      </c>
      <c r="G144" s="63"/>
      <c r="H144" s="107"/>
      <c r="I144" s="122"/>
      <c r="J144" s="122"/>
      <c r="K144" s="63"/>
      <c r="L144" s="123"/>
      <c r="M144" s="123"/>
      <c r="N144" s="67"/>
      <c r="O144" s="67"/>
      <c r="P144" s="125"/>
      <c r="Q144" s="67"/>
      <c r="R144" s="67"/>
      <c r="S144" s="71" t="s">
        <v>682</v>
      </c>
      <c r="T144" s="71" t="s">
        <v>698</v>
      </c>
      <c r="U144" s="166" t="s">
        <v>699</v>
      </c>
      <c r="V144" s="125"/>
      <c r="W144" s="167" t="s">
        <v>686</v>
      </c>
      <c r="X144" s="81">
        <v>9118.27</v>
      </c>
      <c r="Y144" s="194" t="s">
        <v>686</v>
      </c>
      <c r="Z144" s="194" t="s">
        <v>56</v>
      </c>
      <c r="AA144" s="195">
        <v>1</v>
      </c>
      <c r="AB144" s="195">
        <v>1</v>
      </c>
      <c r="AC144" s="67" t="s">
        <v>76</v>
      </c>
      <c r="AD144" s="67" t="s">
        <v>459</v>
      </c>
      <c r="AE144" s="196"/>
      <c r="AF144" s="196"/>
      <c r="AG144" s="196"/>
      <c r="AH144" s="73"/>
      <c r="AI144" s="125"/>
      <c r="AJ144" s="71"/>
      <c r="AK144" s="203"/>
      <c r="AL144" s="73"/>
    </row>
    <row r="145" ht="49.95" customHeight="1" spans="1:38">
      <c r="A145" s="98">
        <f>MAX($A$3:A144)+1</f>
        <v>50</v>
      </c>
      <c r="B145" s="84" t="s">
        <v>690</v>
      </c>
      <c r="C145" s="71"/>
      <c r="D145" s="53"/>
      <c r="E145" s="192" t="s">
        <v>682</v>
      </c>
      <c r="F145" s="55">
        <v>43190</v>
      </c>
      <c r="G145" s="101">
        <v>1342.22</v>
      </c>
      <c r="H145" s="102">
        <v>169.5</v>
      </c>
      <c r="I145" s="130">
        <v>1511.72</v>
      </c>
      <c r="J145" s="130">
        <v>39.02</v>
      </c>
      <c r="K145" s="101">
        <v>1550.74</v>
      </c>
      <c r="L145" s="132" t="s">
        <v>51</v>
      </c>
      <c r="M145" s="132" t="s">
        <v>692</v>
      </c>
      <c r="N145" s="222"/>
      <c r="O145" s="67" t="s">
        <v>54</v>
      </c>
      <c r="P145" s="69" t="s">
        <v>503</v>
      </c>
      <c r="Q145" s="222" t="s">
        <v>681</v>
      </c>
      <c r="R145" s="222"/>
      <c r="S145" s="71" t="s">
        <v>693</v>
      </c>
      <c r="T145" s="71" t="s">
        <v>694</v>
      </c>
      <c r="U145" s="166" t="s">
        <v>695</v>
      </c>
      <c r="V145" s="69" t="s">
        <v>700</v>
      </c>
      <c r="W145" s="167" t="s">
        <v>697</v>
      </c>
      <c r="X145" s="81">
        <v>478.7</v>
      </c>
      <c r="Y145" s="194" t="s">
        <v>194</v>
      </c>
      <c r="Z145" s="194" t="s">
        <v>56</v>
      </c>
      <c r="AA145" s="195">
        <v>6</v>
      </c>
      <c r="AB145" s="195">
        <v>6</v>
      </c>
      <c r="AC145" s="67" t="s">
        <v>76</v>
      </c>
      <c r="AD145" s="67" t="s">
        <v>459</v>
      </c>
      <c r="AE145" s="196"/>
      <c r="AF145" s="196"/>
      <c r="AG145" s="196"/>
      <c r="AH145" s="73"/>
      <c r="AI145" s="69" t="s">
        <v>76</v>
      </c>
      <c r="AJ145" s="71" t="s">
        <v>67</v>
      </c>
      <c r="AK145" s="203" t="s">
        <v>213</v>
      </c>
      <c r="AL145" s="73"/>
    </row>
    <row r="146" ht="49.95" customHeight="1" spans="1:38">
      <c r="A146" s="65"/>
      <c r="B146" s="62"/>
      <c r="C146" s="71"/>
      <c r="D146" s="53"/>
      <c r="E146" s="192"/>
      <c r="F146" s="55">
        <v>43190</v>
      </c>
      <c r="G146" s="63"/>
      <c r="H146" s="107"/>
      <c r="I146" s="122"/>
      <c r="J146" s="122"/>
      <c r="K146" s="63"/>
      <c r="L146" s="123"/>
      <c r="M146" s="123"/>
      <c r="N146" s="222"/>
      <c r="O146" s="67"/>
      <c r="P146" s="125"/>
      <c r="Q146" s="222"/>
      <c r="R146" s="222"/>
      <c r="S146" s="71" t="s">
        <v>682</v>
      </c>
      <c r="T146" s="71" t="s">
        <v>698</v>
      </c>
      <c r="U146" s="166" t="s">
        <v>699</v>
      </c>
      <c r="V146" s="125"/>
      <c r="W146" s="167" t="s">
        <v>686</v>
      </c>
      <c r="X146" s="81">
        <v>9118.27</v>
      </c>
      <c r="Y146" s="194" t="s">
        <v>686</v>
      </c>
      <c r="Z146" s="194" t="s">
        <v>56</v>
      </c>
      <c r="AA146" s="195">
        <v>1</v>
      </c>
      <c r="AB146" s="195">
        <v>1</v>
      </c>
      <c r="AC146" s="67" t="s">
        <v>76</v>
      </c>
      <c r="AD146" s="67" t="s">
        <v>459</v>
      </c>
      <c r="AE146" s="196"/>
      <c r="AF146" s="196"/>
      <c r="AG146" s="196"/>
      <c r="AH146" s="125"/>
      <c r="AI146" s="125"/>
      <c r="AJ146" s="71"/>
      <c r="AK146" s="203"/>
      <c r="AL146" s="125"/>
    </row>
    <row r="147" ht="49.95" customHeight="1" spans="1:38">
      <c r="A147" s="98">
        <f>MAX($A$3:A146)+1</f>
        <v>51</v>
      </c>
      <c r="B147" s="84" t="s">
        <v>656</v>
      </c>
      <c r="C147" s="71"/>
      <c r="D147" s="53"/>
      <c r="E147" s="67" t="s">
        <v>701</v>
      </c>
      <c r="F147" s="55">
        <v>43190</v>
      </c>
      <c r="G147" s="101">
        <v>1634.8</v>
      </c>
      <c r="H147" s="102">
        <v>141.35</v>
      </c>
      <c r="I147" s="130">
        <v>1776.15</v>
      </c>
      <c r="J147" s="130">
        <v>90.14</v>
      </c>
      <c r="K147" s="101">
        <v>1866.29</v>
      </c>
      <c r="L147" s="132" t="s">
        <v>51</v>
      </c>
      <c r="M147" s="132" t="s">
        <v>702</v>
      </c>
      <c r="N147" s="222"/>
      <c r="O147" s="67" t="s">
        <v>54</v>
      </c>
      <c r="P147" s="69"/>
      <c r="Q147" s="222"/>
      <c r="R147" s="222"/>
      <c r="S147" s="71" t="s">
        <v>703</v>
      </c>
      <c r="T147" s="71" t="s">
        <v>704</v>
      </c>
      <c r="U147" s="166" t="s">
        <v>705</v>
      </c>
      <c r="V147" s="69" t="s">
        <v>706</v>
      </c>
      <c r="W147" s="167" t="s">
        <v>192</v>
      </c>
      <c r="X147" s="81">
        <v>649.06</v>
      </c>
      <c r="Y147" s="194" t="s">
        <v>194</v>
      </c>
      <c r="Z147" s="194" t="s">
        <v>56</v>
      </c>
      <c r="AA147" s="195">
        <v>1</v>
      </c>
      <c r="AB147" s="195">
        <v>1</v>
      </c>
      <c r="AC147" s="67" t="s">
        <v>76</v>
      </c>
      <c r="AD147" s="67" t="s">
        <v>459</v>
      </c>
      <c r="AE147" s="196"/>
      <c r="AF147" s="196"/>
      <c r="AG147" s="196"/>
      <c r="AH147" s="69" t="s">
        <v>707</v>
      </c>
      <c r="AI147" s="69" t="s">
        <v>76</v>
      </c>
      <c r="AJ147" s="71" t="s">
        <v>67</v>
      </c>
      <c r="AK147" s="203" t="s">
        <v>213</v>
      </c>
      <c r="AL147" s="172" t="s">
        <v>708</v>
      </c>
    </row>
    <row r="148" ht="49.95" customHeight="1" spans="1:38">
      <c r="A148" s="103"/>
      <c r="B148" s="89"/>
      <c r="C148" s="71"/>
      <c r="D148" s="53"/>
      <c r="E148" s="67"/>
      <c r="F148" s="55">
        <v>43190</v>
      </c>
      <c r="G148" s="105"/>
      <c r="H148" s="106"/>
      <c r="I148" s="133"/>
      <c r="J148" s="133"/>
      <c r="K148" s="105"/>
      <c r="L148" s="135"/>
      <c r="M148" s="135"/>
      <c r="N148" s="222"/>
      <c r="O148" s="67"/>
      <c r="P148" s="73"/>
      <c r="Q148" s="222"/>
      <c r="R148" s="222"/>
      <c r="S148" s="71" t="s">
        <v>703</v>
      </c>
      <c r="T148" s="71" t="s">
        <v>709</v>
      </c>
      <c r="U148" s="166" t="s">
        <v>710</v>
      </c>
      <c r="V148" s="73"/>
      <c r="W148" s="167" t="s">
        <v>192</v>
      </c>
      <c r="X148" s="81">
        <v>189.69</v>
      </c>
      <c r="Y148" s="194" t="s">
        <v>194</v>
      </c>
      <c r="Z148" s="194" t="s">
        <v>56</v>
      </c>
      <c r="AA148" s="195">
        <v>1</v>
      </c>
      <c r="AB148" s="195">
        <v>1</v>
      </c>
      <c r="AC148" s="67" t="s">
        <v>76</v>
      </c>
      <c r="AD148" s="67" t="s">
        <v>459</v>
      </c>
      <c r="AE148" s="196"/>
      <c r="AF148" s="196"/>
      <c r="AG148" s="196"/>
      <c r="AH148" s="73"/>
      <c r="AI148" s="73"/>
      <c r="AJ148" s="71"/>
      <c r="AK148" s="203"/>
      <c r="AL148" s="210"/>
    </row>
    <row r="149" ht="49.95" customHeight="1" spans="1:38">
      <c r="A149" s="65"/>
      <c r="B149" s="62"/>
      <c r="C149" s="71"/>
      <c r="D149" s="53"/>
      <c r="E149" s="67"/>
      <c r="F149" s="55">
        <v>43190</v>
      </c>
      <c r="G149" s="63"/>
      <c r="H149" s="107"/>
      <c r="I149" s="122"/>
      <c r="J149" s="122"/>
      <c r="K149" s="63"/>
      <c r="L149" s="123"/>
      <c r="M149" s="123"/>
      <c r="N149" s="222"/>
      <c r="O149" s="67"/>
      <c r="P149" s="125"/>
      <c r="Q149" s="222"/>
      <c r="R149" s="222"/>
      <c r="S149" s="71" t="s">
        <v>703</v>
      </c>
      <c r="T149" s="71" t="s">
        <v>711</v>
      </c>
      <c r="U149" s="166" t="s">
        <v>712</v>
      </c>
      <c r="V149" s="125"/>
      <c r="W149" s="167" t="s">
        <v>192</v>
      </c>
      <c r="X149" s="81">
        <v>202.54</v>
      </c>
      <c r="Y149" s="194" t="s">
        <v>194</v>
      </c>
      <c r="Z149" s="194" t="s">
        <v>56</v>
      </c>
      <c r="AA149" s="195">
        <v>1</v>
      </c>
      <c r="AB149" s="195">
        <v>1</v>
      </c>
      <c r="AC149" s="67" t="s">
        <v>76</v>
      </c>
      <c r="AD149" s="67" t="s">
        <v>459</v>
      </c>
      <c r="AE149" s="196"/>
      <c r="AF149" s="196"/>
      <c r="AG149" s="196"/>
      <c r="AH149" s="125"/>
      <c r="AI149" s="125"/>
      <c r="AJ149" s="71"/>
      <c r="AK149" s="203"/>
      <c r="AL149" s="174"/>
    </row>
    <row r="150" ht="49.95" customHeight="1" spans="1:38">
      <c r="A150" s="68">
        <f>MAX($A$3:A149)+1</f>
        <v>52</v>
      </c>
      <c r="B150" s="51" t="s">
        <v>390</v>
      </c>
      <c r="C150" s="71"/>
      <c r="D150" s="53"/>
      <c r="E150" s="67" t="s">
        <v>713</v>
      </c>
      <c r="F150" s="55">
        <v>43190</v>
      </c>
      <c r="G150" s="72">
        <v>1555.96</v>
      </c>
      <c r="H150" s="116">
        <v>73.532379</v>
      </c>
      <c r="I150" s="120">
        <v>1629.492379</v>
      </c>
      <c r="J150" s="120">
        <v>88.42</v>
      </c>
      <c r="K150" s="72">
        <v>1717.912379</v>
      </c>
      <c r="L150" s="67" t="s">
        <v>51</v>
      </c>
      <c r="M150" s="67" t="s">
        <v>714</v>
      </c>
      <c r="N150" s="222"/>
      <c r="O150" s="67" t="s">
        <v>54</v>
      </c>
      <c r="P150" s="71"/>
      <c r="Q150" s="222"/>
      <c r="R150" s="222"/>
      <c r="S150" s="71" t="s">
        <v>715</v>
      </c>
      <c r="T150" s="71" t="s">
        <v>716</v>
      </c>
      <c r="U150" s="166" t="s">
        <v>717</v>
      </c>
      <c r="V150" s="71" t="s">
        <v>718</v>
      </c>
      <c r="W150" s="167" t="s">
        <v>719</v>
      </c>
      <c r="X150" s="81"/>
      <c r="Y150" s="194" t="s">
        <v>194</v>
      </c>
      <c r="Z150" s="194" t="s">
        <v>56</v>
      </c>
      <c r="AA150" s="195" t="s">
        <v>720</v>
      </c>
      <c r="AB150" s="195" t="s">
        <v>720</v>
      </c>
      <c r="AC150" s="67" t="s">
        <v>76</v>
      </c>
      <c r="AD150" s="67" t="s">
        <v>459</v>
      </c>
      <c r="AE150" s="196"/>
      <c r="AF150" s="196"/>
      <c r="AG150" s="196"/>
      <c r="AH150" s="71" t="s">
        <v>721</v>
      </c>
      <c r="AI150" s="71" t="s">
        <v>56</v>
      </c>
      <c r="AJ150" s="71" t="s">
        <v>67</v>
      </c>
      <c r="AK150" s="203" t="s">
        <v>213</v>
      </c>
      <c r="AL150" s="167" t="s">
        <v>722</v>
      </c>
    </row>
    <row r="151" ht="49.95" customHeight="1" spans="1:38">
      <c r="A151" s="98">
        <f>MAX($A$3:A150)+1</f>
        <v>53</v>
      </c>
      <c r="B151" s="84" t="s">
        <v>723</v>
      </c>
      <c r="C151" s="71"/>
      <c r="D151" s="53"/>
      <c r="E151" s="67" t="s">
        <v>724</v>
      </c>
      <c r="F151" s="55">
        <v>43190</v>
      </c>
      <c r="G151" s="101">
        <v>1301.5</v>
      </c>
      <c r="H151" s="102">
        <v>214.72</v>
      </c>
      <c r="I151" s="130">
        <v>1516.22</v>
      </c>
      <c r="J151" s="130">
        <v>69.88</v>
      </c>
      <c r="K151" s="101">
        <v>1586.1</v>
      </c>
      <c r="L151" s="132" t="s">
        <v>51</v>
      </c>
      <c r="M151" s="132" t="s">
        <v>725</v>
      </c>
      <c r="N151" s="67"/>
      <c r="O151" s="67" t="s">
        <v>54</v>
      </c>
      <c r="P151" s="69" t="s">
        <v>726</v>
      </c>
      <c r="Q151" s="67"/>
      <c r="R151" s="67"/>
      <c r="S151" s="71" t="s">
        <v>727</v>
      </c>
      <c r="T151" s="71" t="s">
        <v>728</v>
      </c>
      <c r="U151" s="166" t="s">
        <v>729</v>
      </c>
      <c r="V151" s="69" t="s">
        <v>730</v>
      </c>
      <c r="W151" s="167" t="s">
        <v>61</v>
      </c>
      <c r="X151" s="81">
        <v>994.14</v>
      </c>
      <c r="Y151" s="194" t="s">
        <v>194</v>
      </c>
      <c r="Z151" s="194" t="s">
        <v>56</v>
      </c>
      <c r="AA151" s="195" t="s">
        <v>731</v>
      </c>
      <c r="AB151" s="195" t="s">
        <v>731</v>
      </c>
      <c r="AC151" s="67" t="s">
        <v>732</v>
      </c>
      <c r="AD151" s="67" t="s">
        <v>459</v>
      </c>
      <c r="AE151" s="196"/>
      <c r="AF151" s="196"/>
      <c r="AG151" s="196"/>
      <c r="AH151" s="69" t="s">
        <v>733</v>
      </c>
      <c r="AI151" s="69" t="s">
        <v>76</v>
      </c>
      <c r="AJ151" s="71" t="s">
        <v>67</v>
      </c>
      <c r="AK151" s="203" t="s">
        <v>213</v>
      </c>
      <c r="AL151" s="167" t="s">
        <v>722</v>
      </c>
    </row>
    <row r="152" ht="49.95" customHeight="1" spans="1:38">
      <c r="A152" s="65"/>
      <c r="B152" s="62"/>
      <c r="C152" s="71"/>
      <c r="D152" s="53"/>
      <c r="E152" s="67"/>
      <c r="F152" s="55">
        <v>43190</v>
      </c>
      <c r="G152" s="63"/>
      <c r="H152" s="107"/>
      <c r="I152" s="122"/>
      <c r="J152" s="122"/>
      <c r="K152" s="63"/>
      <c r="L152" s="123"/>
      <c r="M152" s="123"/>
      <c r="N152" s="67"/>
      <c r="O152" s="67"/>
      <c r="P152" s="125"/>
      <c r="Q152" s="67"/>
      <c r="R152" s="67"/>
      <c r="S152" s="71" t="s">
        <v>727</v>
      </c>
      <c r="T152" s="71"/>
      <c r="U152" s="166" t="s">
        <v>729</v>
      </c>
      <c r="V152" s="125"/>
      <c r="W152" s="167" t="s">
        <v>61</v>
      </c>
      <c r="X152" s="81">
        <v>994.14</v>
      </c>
      <c r="Y152" s="194" t="s">
        <v>194</v>
      </c>
      <c r="Z152" s="194" t="s">
        <v>56</v>
      </c>
      <c r="AA152" s="195" t="s">
        <v>731</v>
      </c>
      <c r="AB152" s="195" t="s">
        <v>731</v>
      </c>
      <c r="AC152" s="67" t="s">
        <v>732</v>
      </c>
      <c r="AD152" s="67" t="s">
        <v>459</v>
      </c>
      <c r="AE152" s="196"/>
      <c r="AF152" s="196"/>
      <c r="AG152" s="196"/>
      <c r="AH152" s="125"/>
      <c r="AI152" s="125"/>
      <c r="AJ152" s="71"/>
      <c r="AK152" s="203"/>
      <c r="AL152" s="167" t="s">
        <v>722</v>
      </c>
    </row>
    <row r="153" ht="57" customHeight="1" spans="1:38">
      <c r="A153" s="98">
        <f>MAX($A$3:A152)+1</f>
        <v>54</v>
      </c>
      <c r="B153" s="84" t="s">
        <v>656</v>
      </c>
      <c r="C153" s="71"/>
      <c r="D153" s="53"/>
      <c r="E153" s="67" t="s">
        <v>734</v>
      </c>
      <c r="F153" s="55">
        <v>43190</v>
      </c>
      <c r="G153" s="101">
        <v>1063</v>
      </c>
      <c r="H153" s="102">
        <v>163.37</v>
      </c>
      <c r="I153" s="130">
        <v>1226.37</v>
      </c>
      <c r="J153" s="130">
        <v>8.18</v>
      </c>
      <c r="K153" s="101">
        <v>1234.55</v>
      </c>
      <c r="L153" s="132" t="s">
        <v>51</v>
      </c>
      <c r="M153" s="132" t="s">
        <v>735</v>
      </c>
      <c r="N153" s="67"/>
      <c r="O153" s="67" t="s">
        <v>54</v>
      </c>
      <c r="P153" s="69" t="s">
        <v>127</v>
      </c>
      <c r="Q153" s="67"/>
      <c r="R153" s="67"/>
      <c r="S153" s="71" t="s">
        <v>736</v>
      </c>
      <c r="T153" s="71" t="s">
        <v>737</v>
      </c>
      <c r="U153" s="166" t="s">
        <v>738</v>
      </c>
      <c r="V153" s="69" t="s">
        <v>739</v>
      </c>
      <c r="W153" s="167" t="s">
        <v>192</v>
      </c>
      <c r="X153" s="81">
        <v>343.16</v>
      </c>
      <c r="Y153" s="194" t="s">
        <v>194</v>
      </c>
      <c r="Z153" s="194" t="s">
        <v>56</v>
      </c>
      <c r="AA153" s="195"/>
      <c r="AB153" s="195">
        <v>1</v>
      </c>
      <c r="AC153" s="67" t="s">
        <v>76</v>
      </c>
      <c r="AD153" s="67" t="s">
        <v>459</v>
      </c>
      <c r="AE153" s="196"/>
      <c r="AF153" s="196"/>
      <c r="AG153" s="196"/>
      <c r="AH153" s="69" t="s">
        <v>740</v>
      </c>
      <c r="AI153" s="69" t="s">
        <v>76</v>
      </c>
      <c r="AJ153" s="71" t="s">
        <v>67</v>
      </c>
      <c r="AK153" s="203" t="s">
        <v>213</v>
      </c>
      <c r="AL153" s="167" t="s">
        <v>722</v>
      </c>
    </row>
    <row r="154" ht="49.95" customHeight="1" spans="1:38">
      <c r="A154" s="65"/>
      <c r="B154" s="62"/>
      <c r="C154" s="71"/>
      <c r="D154" s="53"/>
      <c r="E154" s="67"/>
      <c r="F154" s="55">
        <v>43190</v>
      </c>
      <c r="G154" s="63"/>
      <c r="H154" s="107"/>
      <c r="I154" s="122"/>
      <c r="J154" s="122"/>
      <c r="K154" s="63"/>
      <c r="L154" s="123"/>
      <c r="M154" s="123"/>
      <c r="N154" s="67"/>
      <c r="O154" s="67"/>
      <c r="P154" s="125"/>
      <c r="Q154" s="67"/>
      <c r="R154" s="67"/>
      <c r="S154" s="71" t="s">
        <v>736</v>
      </c>
      <c r="T154" s="71" t="s">
        <v>741</v>
      </c>
      <c r="U154" s="166"/>
      <c r="V154" s="125"/>
      <c r="W154" s="167"/>
      <c r="X154" s="81"/>
      <c r="Y154" s="194" t="s">
        <v>742</v>
      </c>
      <c r="Z154" s="194" t="s">
        <v>56</v>
      </c>
      <c r="AA154" s="195"/>
      <c r="AB154" s="195">
        <v>-1</v>
      </c>
      <c r="AC154" s="67" t="s">
        <v>76</v>
      </c>
      <c r="AD154" s="67" t="s">
        <v>459</v>
      </c>
      <c r="AE154" s="196"/>
      <c r="AF154" s="196"/>
      <c r="AG154" s="196"/>
      <c r="AH154" s="125"/>
      <c r="AI154" s="125"/>
      <c r="AJ154" s="71"/>
      <c r="AK154" s="203"/>
      <c r="AL154" s="167" t="s">
        <v>722</v>
      </c>
    </row>
    <row r="155" ht="49.95" customHeight="1" spans="1:38">
      <c r="A155" s="98">
        <f>MAX($A$3:A154)+1</f>
        <v>55</v>
      </c>
      <c r="B155" s="84" t="s">
        <v>743</v>
      </c>
      <c r="C155" s="71"/>
      <c r="D155" s="53"/>
      <c r="E155" s="67" t="s">
        <v>744</v>
      </c>
      <c r="F155" s="55">
        <v>43190</v>
      </c>
      <c r="G155" s="101">
        <v>841.06</v>
      </c>
      <c r="H155" s="102">
        <v>115.53</v>
      </c>
      <c r="I155" s="130">
        <v>956.59</v>
      </c>
      <c r="J155" s="130">
        <v>66.97</v>
      </c>
      <c r="K155" s="101">
        <v>1023.56</v>
      </c>
      <c r="L155" s="132" t="s">
        <v>51</v>
      </c>
      <c r="M155" s="132" t="s">
        <v>745</v>
      </c>
      <c r="N155" s="222"/>
      <c r="O155" s="67" t="s">
        <v>54</v>
      </c>
      <c r="P155" s="69" t="s">
        <v>127</v>
      </c>
      <c r="Q155" s="222"/>
      <c r="R155" s="222"/>
      <c r="S155" s="71" t="s">
        <v>746</v>
      </c>
      <c r="T155" s="71" t="s">
        <v>747</v>
      </c>
      <c r="U155" s="166" t="s">
        <v>748</v>
      </c>
      <c r="V155" s="69" t="s">
        <v>749</v>
      </c>
      <c r="W155" s="166" t="s">
        <v>192</v>
      </c>
      <c r="X155" s="81">
        <v>165.21</v>
      </c>
      <c r="Y155" s="194" t="s">
        <v>194</v>
      </c>
      <c r="Z155" s="194" t="s">
        <v>56</v>
      </c>
      <c r="AA155" s="195">
        <v>1</v>
      </c>
      <c r="AB155" s="195">
        <v>1</v>
      </c>
      <c r="AC155" s="67" t="s">
        <v>459</v>
      </c>
      <c r="AD155" s="67" t="s">
        <v>459</v>
      </c>
      <c r="AE155" s="196"/>
      <c r="AF155" s="196"/>
      <c r="AG155" s="196"/>
      <c r="AH155" s="69" t="s">
        <v>750</v>
      </c>
      <c r="AI155" s="69" t="s">
        <v>76</v>
      </c>
      <c r="AJ155" s="71" t="s">
        <v>67</v>
      </c>
      <c r="AK155" s="203" t="s">
        <v>213</v>
      </c>
      <c r="AL155" s="172" t="s">
        <v>433</v>
      </c>
    </row>
    <row r="156" ht="49.95" customHeight="1" spans="1:38">
      <c r="A156" s="103"/>
      <c r="B156" s="89"/>
      <c r="C156" s="71"/>
      <c r="D156" s="53"/>
      <c r="E156" s="67"/>
      <c r="F156" s="55">
        <v>43190</v>
      </c>
      <c r="G156" s="105"/>
      <c r="H156" s="106"/>
      <c r="I156" s="133"/>
      <c r="J156" s="133"/>
      <c r="K156" s="105"/>
      <c r="L156" s="135"/>
      <c r="M156" s="135"/>
      <c r="N156" s="222"/>
      <c r="O156" s="67"/>
      <c r="P156" s="73"/>
      <c r="Q156" s="222"/>
      <c r="R156" s="222"/>
      <c r="S156" s="71" t="s">
        <v>751</v>
      </c>
      <c r="T156" s="71" t="s">
        <v>752</v>
      </c>
      <c r="U156" s="166" t="s">
        <v>753</v>
      </c>
      <c r="V156" s="73"/>
      <c r="W156" s="166" t="s">
        <v>235</v>
      </c>
      <c r="X156" s="81">
        <v>283.41</v>
      </c>
      <c r="Y156" s="194" t="s">
        <v>235</v>
      </c>
      <c r="Z156" s="194" t="s">
        <v>56</v>
      </c>
      <c r="AA156" s="195" t="s">
        <v>754</v>
      </c>
      <c r="AB156" s="195" t="s">
        <v>754</v>
      </c>
      <c r="AC156" s="67" t="s">
        <v>459</v>
      </c>
      <c r="AD156" s="67" t="s">
        <v>459</v>
      </c>
      <c r="AE156" s="196"/>
      <c r="AF156" s="196"/>
      <c r="AG156" s="196"/>
      <c r="AH156" s="73"/>
      <c r="AI156" s="73"/>
      <c r="AJ156" s="71"/>
      <c r="AK156" s="203"/>
      <c r="AL156" s="210"/>
    </row>
    <row r="157" ht="49.95" customHeight="1" spans="1:38">
      <c r="A157" s="103"/>
      <c r="B157" s="89"/>
      <c r="C157" s="71"/>
      <c r="D157" s="53"/>
      <c r="E157" s="67"/>
      <c r="F157" s="55">
        <v>43190</v>
      </c>
      <c r="G157" s="105"/>
      <c r="H157" s="106"/>
      <c r="I157" s="133"/>
      <c r="J157" s="133"/>
      <c r="K157" s="105"/>
      <c r="L157" s="135"/>
      <c r="M157" s="135"/>
      <c r="N157" s="222"/>
      <c r="O157" s="67"/>
      <c r="P157" s="73"/>
      <c r="Q157" s="222"/>
      <c r="R157" s="222"/>
      <c r="S157" s="71" t="s">
        <v>751</v>
      </c>
      <c r="T157" s="71" t="s">
        <v>755</v>
      </c>
      <c r="U157" s="166" t="s">
        <v>756</v>
      </c>
      <c r="V157" s="73"/>
      <c r="W157" s="166" t="s">
        <v>235</v>
      </c>
      <c r="X157" s="81">
        <v>128.08</v>
      </c>
      <c r="Y157" s="194" t="s">
        <v>235</v>
      </c>
      <c r="Z157" s="194" t="s">
        <v>56</v>
      </c>
      <c r="AA157" s="195">
        <v>4</v>
      </c>
      <c r="AB157" s="195">
        <v>4</v>
      </c>
      <c r="AC157" s="67" t="s">
        <v>459</v>
      </c>
      <c r="AD157" s="67" t="s">
        <v>459</v>
      </c>
      <c r="AE157" s="196"/>
      <c r="AF157" s="196"/>
      <c r="AG157" s="196"/>
      <c r="AH157" s="73"/>
      <c r="AI157" s="73"/>
      <c r="AJ157" s="71"/>
      <c r="AK157" s="203"/>
      <c r="AL157" s="210"/>
    </row>
    <row r="158" ht="49.95" customHeight="1" spans="1:38">
      <c r="A158" s="65"/>
      <c r="B158" s="62"/>
      <c r="C158" s="71"/>
      <c r="D158" s="53"/>
      <c r="E158" s="67"/>
      <c r="F158" s="55">
        <v>43190</v>
      </c>
      <c r="G158" s="63"/>
      <c r="H158" s="107"/>
      <c r="I158" s="122"/>
      <c r="J158" s="122"/>
      <c r="K158" s="63"/>
      <c r="L158" s="123"/>
      <c r="M158" s="123"/>
      <c r="N158" s="222"/>
      <c r="O158" s="67"/>
      <c r="P158" s="125"/>
      <c r="Q158" s="222"/>
      <c r="R158" s="222"/>
      <c r="S158" s="71" t="s">
        <v>757</v>
      </c>
      <c r="T158" s="71" t="s">
        <v>758</v>
      </c>
      <c r="U158" s="166" t="s">
        <v>759</v>
      </c>
      <c r="V158" s="125"/>
      <c r="W158" s="166" t="s">
        <v>235</v>
      </c>
      <c r="X158" s="81">
        <v>112.45</v>
      </c>
      <c r="Y158" s="194" t="s">
        <v>235</v>
      </c>
      <c r="Z158" s="194" t="s">
        <v>56</v>
      </c>
      <c r="AA158" s="195">
        <v>6</v>
      </c>
      <c r="AB158" s="195">
        <v>6</v>
      </c>
      <c r="AC158" s="67" t="s">
        <v>459</v>
      </c>
      <c r="AD158" s="67" t="s">
        <v>459</v>
      </c>
      <c r="AE158" s="196"/>
      <c r="AF158" s="196"/>
      <c r="AG158" s="196"/>
      <c r="AH158" s="125"/>
      <c r="AI158" s="125"/>
      <c r="AJ158" s="71"/>
      <c r="AK158" s="203"/>
      <c r="AL158" s="174"/>
    </row>
    <row r="159" ht="49.95" customHeight="1" spans="1:38">
      <c r="A159" s="98">
        <f>MAX($A$3:A158)+1</f>
        <v>56</v>
      </c>
      <c r="B159" s="84" t="s">
        <v>518</v>
      </c>
      <c r="C159" s="71"/>
      <c r="D159" s="53"/>
      <c r="E159" s="67" t="s">
        <v>760</v>
      </c>
      <c r="F159" s="55">
        <v>43190</v>
      </c>
      <c r="G159" s="101">
        <v>542.5</v>
      </c>
      <c r="H159" s="102">
        <v>99.31</v>
      </c>
      <c r="I159" s="130">
        <v>641.81</v>
      </c>
      <c r="J159" s="130">
        <v>33.88</v>
      </c>
      <c r="K159" s="101">
        <v>675.69</v>
      </c>
      <c r="L159" s="132" t="s">
        <v>51</v>
      </c>
      <c r="M159" s="132" t="s">
        <v>761</v>
      </c>
      <c r="N159" s="67"/>
      <c r="O159" s="67" t="s">
        <v>54</v>
      </c>
      <c r="P159" s="69"/>
      <c r="Q159" s="67"/>
      <c r="R159" s="67"/>
      <c r="S159" s="71" t="s">
        <v>762</v>
      </c>
      <c r="T159" s="71" t="s">
        <v>763</v>
      </c>
      <c r="U159" s="166" t="s">
        <v>764</v>
      </c>
      <c r="V159" s="69" t="s">
        <v>765</v>
      </c>
      <c r="W159" s="167" t="s">
        <v>61</v>
      </c>
      <c r="X159" s="81">
        <v>281.36</v>
      </c>
      <c r="Y159" s="81" t="s">
        <v>194</v>
      </c>
      <c r="Z159" s="194" t="s">
        <v>56</v>
      </c>
      <c r="AA159" s="240"/>
      <c r="AB159" s="195">
        <v>1</v>
      </c>
      <c r="AC159" s="67" t="s">
        <v>459</v>
      </c>
      <c r="AD159" s="67" t="s">
        <v>459</v>
      </c>
      <c r="AE159" s="194"/>
      <c r="AF159" s="194"/>
      <c r="AG159" s="196"/>
      <c r="AH159" s="69" t="s">
        <v>766</v>
      </c>
      <c r="AI159" s="69" t="s">
        <v>76</v>
      </c>
      <c r="AJ159" s="71" t="s">
        <v>67</v>
      </c>
      <c r="AK159" s="203" t="s">
        <v>213</v>
      </c>
      <c r="AL159" s="167" t="s">
        <v>722</v>
      </c>
    </row>
    <row r="160" ht="49.95" customHeight="1" spans="1:38">
      <c r="A160" s="65"/>
      <c r="B160" s="62"/>
      <c r="C160" s="71"/>
      <c r="D160" s="53"/>
      <c r="E160" s="67"/>
      <c r="F160" s="55">
        <v>43190</v>
      </c>
      <c r="G160" s="63"/>
      <c r="H160" s="107"/>
      <c r="I160" s="122"/>
      <c r="J160" s="122"/>
      <c r="K160" s="63"/>
      <c r="L160" s="123"/>
      <c r="M160" s="123"/>
      <c r="N160" s="67"/>
      <c r="O160" s="67"/>
      <c r="P160" s="125"/>
      <c r="Q160" s="67"/>
      <c r="R160" s="67"/>
      <c r="S160" s="71" t="s">
        <v>767</v>
      </c>
      <c r="T160" s="71" t="s">
        <v>768</v>
      </c>
      <c r="U160" s="166"/>
      <c r="V160" s="125"/>
      <c r="W160" s="167"/>
      <c r="X160" s="81"/>
      <c r="Y160" s="194" t="s">
        <v>194</v>
      </c>
      <c r="Z160" s="194" t="s">
        <v>56</v>
      </c>
      <c r="AA160" s="195">
        <v>1</v>
      </c>
      <c r="AB160" s="195">
        <v>1</v>
      </c>
      <c r="AC160" s="67" t="s">
        <v>459</v>
      </c>
      <c r="AD160" s="67" t="s">
        <v>459</v>
      </c>
      <c r="AE160" s="196"/>
      <c r="AF160" s="196"/>
      <c r="AG160" s="196"/>
      <c r="AH160" s="125"/>
      <c r="AI160" s="125"/>
      <c r="AJ160" s="71"/>
      <c r="AK160" s="203"/>
      <c r="AL160" s="167" t="s">
        <v>722</v>
      </c>
    </row>
    <row r="161" ht="49.95" customHeight="1" spans="1:38">
      <c r="A161" s="98">
        <f>MAX($A$3:A160)+1</f>
        <v>57</v>
      </c>
      <c r="B161" s="84" t="s">
        <v>769</v>
      </c>
      <c r="C161" s="71"/>
      <c r="D161" s="53"/>
      <c r="E161" s="67" t="s">
        <v>770</v>
      </c>
      <c r="F161" s="55">
        <v>43190</v>
      </c>
      <c r="G161" s="101">
        <v>323.06</v>
      </c>
      <c r="H161" s="102">
        <v>83.06</v>
      </c>
      <c r="I161" s="130">
        <v>406.12</v>
      </c>
      <c r="J161" s="130">
        <v>20.73</v>
      </c>
      <c r="K161" s="101">
        <v>426.85</v>
      </c>
      <c r="L161" s="132" t="s">
        <v>51</v>
      </c>
      <c r="M161" s="132" t="s">
        <v>771</v>
      </c>
      <c r="N161" s="67"/>
      <c r="O161" s="67" t="s">
        <v>54</v>
      </c>
      <c r="P161" s="69" t="s">
        <v>726</v>
      </c>
      <c r="Q161" s="67"/>
      <c r="R161" s="67"/>
      <c r="S161" s="71" t="s">
        <v>772</v>
      </c>
      <c r="T161" s="71" t="s">
        <v>773</v>
      </c>
      <c r="U161" s="166" t="s">
        <v>774</v>
      </c>
      <c r="V161" s="69" t="s">
        <v>775</v>
      </c>
      <c r="W161" s="167" t="s">
        <v>686</v>
      </c>
      <c r="X161" s="81">
        <v>7795.46</v>
      </c>
      <c r="Y161" s="194" t="s">
        <v>776</v>
      </c>
      <c r="Z161" s="194" t="s">
        <v>56</v>
      </c>
      <c r="AA161" s="195"/>
      <c r="AB161" s="195"/>
      <c r="AC161" s="67" t="s">
        <v>777</v>
      </c>
      <c r="AD161" s="67" t="s">
        <v>459</v>
      </c>
      <c r="AE161" s="196"/>
      <c r="AF161" s="196"/>
      <c r="AG161" s="196"/>
      <c r="AH161" s="69" t="s">
        <v>778</v>
      </c>
      <c r="AI161" s="69" t="s">
        <v>76</v>
      </c>
      <c r="AJ161" s="71" t="s">
        <v>67</v>
      </c>
      <c r="AK161" s="203" t="s">
        <v>213</v>
      </c>
      <c r="AL161" s="167" t="s">
        <v>722</v>
      </c>
    </row>
    <row r="162" ht="49.95" customHeight="1" spans="1:38">
      <c r="A162" s="65"/>
      <c r="B162" s="62"/>
      <c r="C162" s="71"/>
      <c r="D162" s="53"/>
      <c r="E162" s="67"/>
      <c r="F162" s="55">
        <v>43190</v>
      </c>
      <c r="G162" s="63"/>
      <c r="H162" s="107"/>
      <c r="I162" s="122"/>
      <c r="J162" s="122"/>
      <c r="K162" s="63"/>
      <c r="L162" s="123"/>
      <c r="M162" s="123"/>
      <c r="N162" s="67"/>
      <c r="O162" s="67"/>
      <c r="P162" s="125"/>
      <c r="Q162" s="67"/>
      <c r="R162" s="67"/>
      <c r="S162" s="71" t="s">
        <v>772</v>
      </c>
      <c r="T162" s="71" t="s">
        <v>779</v>
      </c>
      <c r="U162" s="166" t="s">
        <v>774</v>
      </c>
      <c r="V162" s="125"/>
      <c r="W162" s="167" t="s">
        <v>780</v>
      </c>
      <c r="X162" s="81">
        <v>9482.4</v>
      </c>
      <c r="Y162" s="194" t="s">
        <v>781</v>
      </c>
      <c r="Z162" s="194" t="s">
        <v>56</v>
      </c>
      <c r="AA162" s="195"/>
      <c r="AB162" s="195"/>
      <c r="AC162" s="67" t="s">
        <v>777</v>
      </c>
      <c r="AD162" s="67" t="s">
        <v>459</v>
      </c>
      <c r="AE162" s="196"/>
      <c r="AF162" s="196"/>
      <c r="AG162" s="196"/>
      <c r="AH162" s="125"/>
      <c r="AI162" s="125"/>
      <c r="AJ162" s="71"/>
      <c r="AK162" s="203"/>
      <c r="AL162" s="167" t="s">
        <v>722</v>
      </c>
    </row>
    <row r="163" ht="49.95" customHeight="1" spans="1:38">
      <c r="A163" s="98">
        <f>MAX($A$3:A162)+1</f>
        <v>58</v>
      </c>
      <c r="B163" s="84" t="s">
        <v>422</v>
      </c>
      <c r="C163" s="71" t="s">
        <v>782</v>
      </c>
      <c r="D163" s="70">
        <f>245049693%%</f>
        <v>24504.9693</v>
      </c>
      <c r="E163" s="192" t="s">
        <v>783</v>
      </c>
      <c r="F163" s="100">
        <v>43220</v>
      </c>
      <c r="G163" s="101">
        <v>26990</v>
      </c>
      <c r="H163" s="102">
        <v>1488.943202</v>
      </c>
      <c r="I163" s="130">
        <v>28478.943202</v>
      </c>
      <c r="J163" s="130">
        <v>0</v>
      </c>
      <c r="K163" s="101">
        <v>28478.943202</v>
      </c>
      <c r="L163" s="132" t="s">
        <v>51</v>
      </c>
      <c r="M163" s="132" t="s">
        <v>784</v>
      </c>
      <c r="N163" s="67"/>
      <c r="O163" s="67" t="s">
        <v>54</v>
      </c>
      <c r="P163" s="132" t="s">
        <v>127</v>
      </c>
      <c r="Q163" s="67"/>
      <c r="R163" s="67"/>
      <c r="S163" s="71" t="s">
        <v>783</v>
      </c>
      <c r="T163" s="71" t="s">
        <v>785</v>
      </c>
      <c r="U163" s="166" t="s">
        <v>786</v>
      </c>
      <c r="V163" s="71" t="s">
        <v>787</v>
      </c>
      <c r="W163" s="167"/>
      <c r="X163" s="81"/>
      <c r="Y163" s="194"/>
      <c r="Z163" s="194"/>
      <c r="AA163" s="195"/>
      <c r="AB163" s="195"/>
      <c r="AC163" s="67"/>
      <c r="AD163" s="67"/>
      <c r="AE163" s="196" t="s">
        <v>561</v>
      </c>
      <c r="AF163" s="196">
        <v>31733</v>
      </c>
      <c r="AG163" s="196"/>
      <c r="AH163" s="69" t="s">
        <v>788</v>
      </c>
      <c r="AI163" s="71" t="s">
        <v>76</v>
      </c>
      <c r="AJ163" s="71" t="s">
        <v>67</v>
      </c>
      <c r="AK163" s="203" t="s">
        <v>265</v>
      </c>
      <c r="AL163" s="172" t="s">
        <v>789</v>
      </c>
    </row>
    <row r="164" ht="49.95" customHeight="1" spans="1:38">
      <c r="A164" s="103"/>
      <c r="B164" s="89"/>
      <c r="C164" s="71"/>
      <c r="D164" s="70"/>
      <c r="E164" s="192"/>
      <c r="F164" s="104"/>
      <c r="G164" s="105"/>
      <c r="H164" s="106"/>
      <c r="I164" s="133"/>
      <c r="J164" s="133"/>
      <c r="K164" s="105"/>
      <c r="L164" s="135"/>
      <c r="M164" s="135"/>
      <c r="N164" s="67" t="s">
        <v>105</v>
      </c>
      <c r="O164" s="67" t="s">
        <v>54</v>
      </c>
      <c r="P164" s="135"/>
      <c r="Q164" s="67" t="s">
        <v>790</v>
      </c>
      <c r="R164" s="67">
        <v>0</v>
      </c>
      <c r="S164" s="71" t="s">
        <v>783</v>
      </c>
      <c r="T164" s="71" t="s">
        <v>791</v>
      </c>
      <c r="U164" s="166" t="s">
        <v>786</v>
      </c>
      <c r="V164" s="69" t="s">
        <v>792</v>
      </c>
      <c r="W164" s="166" t="s">
        <v>132</v>
      </c>
      <c r="X164" s="81">
        <v>73251.86</v>
      </c>
      <c r="Y164" s="194" t="s">
        <v>235</v>
      </c>
      <c r="Z164" s="194"/>
      <c r="AA164" s="195" t="s">
        <v>617</v>
      </c>
      <c r="AB164" s="195" t="s">
        <v>617</v>
      </c>
      <c r="AC164" s="67" t="s">
        <v>56</v>
      </c>
      <c r="AD164" s="67" t="s">
        <v>617</v>
      </c>
      <c r="AE164" s="196"/>
      <c r="AF164" s="196"/>
      <c r="AG164" s="196"/>
      <c r="AH164" s="73"/>
      <c r="AI164" s="71" t="s">
        <v>76</v>
      </c>
      <c r="AJ164" s="71" t="s">
        <v>67</v>
      </c>
      <c r="AK164" s="203"/>
      <c r="AL164" s="210"/>
    </row>
    <row r="165" ht="49.95" customHeight="1" spans="1:38">
      <c r="A165" s="65"/>
      <c r="B165" s="62"/>
      <c r="C165" s="71"/>
      <c r="D165" s="70"/>
      <c r="E165" s="192"/>
      <c r="F165" s="58"/>
      <c r="G165" s="63"/>
      <c r="H165" s="107"/>
      <c r="I165" s="122"/>
      <c r="J165" s="122"/>
      <c r="K165" s="63"/>
      <c r="L165" s="123"/>
      <c r="M165" s="123"/>
      <c r="N165" s="67" t="s">
        <v>105</v>
      </c>
      <c r="O165" s="67" t="s">
        <v>54</v>
      </c>
      <c r="P165" s="123"/>
      <c r="Q165" s="67" t="s">
        <v>790</v>
      </c>
      <c r="R165" s="67">
        <v>0</v>
      </c>
      <c r="S165" s="71" t="s">
        <v>783</v>
      </c>
      <c r="T165" s="71" t="s">
        <v>791</v>
      </c>
      <c r="U165" s="166" t="s">
        <v>786</v>
      </c>
      <c r="V165" s="125"/>
      <c r="W165" s="166" t="s">
        <v>793</v>
      </c>
      <c r="X165" s="81">
        <v>13026.39</v>
      </c>
      <c r="Y165" s="194" t="s">
        <v>194</v>
      </c>
      <c r="Z165" s="194" t="s">
        <v>76</v>
      </c>
      <c r="AA165" s="195" t="s">
        <v>617</v>
      </c>
      <c r="AB165" s="195" t="s">
        <v>617</v>
      </c>
      <c r="AC165" s="67" t="s">
        <v>56</v>
      </c>
      <c r="AD165" s="67" t="s">
        <v>617</v>
      </c>
      <c r="AE165" s="196"/>
      <c r="AF165" s="196"/>
      <c r="AG165" s="196"/>
      <c r="AH165" s="125"/>
      <c r="AI165" s="71" t="s">
        <v>76</v>
      </c>
      <c r="AJ165" s="71" t="s">
        <v>67</v>
      </c>
      <c r="AK165" s="203"/>
      <c r="AL165" s="174"/>
    </row>
    <row r="166" ht="49.95" customHeight="1" spans="1:38">
      <c r="A166" s="68">
        <f>MAX($A$3:A165)+1</f>
        <v>59</v>
      </c>
      <c r="B166" s="51" t="s">
        <v>794</v>
      </c>
      <c r="C166" s="71"/>
      <c r="D166" s="70"/>
      <c r="E166" s="67" t="s">
        <v>795</v>
      </c>
      <c r="F166" s="55">
        <v>43220</v>
      </c>
      <c r="G166" s="81">
        <v>1638</v>
      </c>
      <c r="H166" s="116">
        <v>165.81256</v>
      </c>
      <c r="I166" s="120">
        <v>1803.81256</v>
      </c>
      <c r="J166" s="120">
        <v>0</v>
      </c>
      <c r="K166" s="72">
        <v>1803.81256</v>
      </c>
      <c r="L166" s="67" t="s">
        <v>51</v>
      </c>
      <c r="M166" s="67" t="s">
        <v>796</v>
      </c>
      <c r="N166" s="67" t="s">
        <v>105</v>
      </c>
      <c r="O166" s="67" t="s">
        <v>54</v>
      </c>
      <c r="P166" s="67" t="s">
        <v>207</v>
      </c>
      <c r="Q166" s="67" t="s">
        <v>56</v>
      </c>
      <c r="R166" s="67"/>
      <c r="S166" s="71"/>
      <c r="T166" s="71" t="s">
        <v>797</v>
      </c>
      <c r="U166" s="166" t="s">
        <v>798</v>
      </c>
      <c r="V166" s="71" t="s">
        <v>799</v>
      </c>
      <c r="W166" s="167" t="s">
        <v>800</v>
      </c>
      <c r="X166" s="81">
        <v>22464.47</v>
      </c>
      <c r="Y166" s="241" t="s">
        <v>801</v>
      </c>
      <c r="Z166" s="194"/>
      <c r="AA166" s="195" t="s">
        <v>802</v>
      </c>
      <c r="AB166" s="195" t="s">
        <v>802</v>
      </c>
      <c r="AC166" s="67" t="s">
        <v>56</v>
      </c>
      <c r="AD166" s="67" t="s">
        <v>385</v>
      </c>
      <c r="AE166" s="196"/>
      <c r="AF166" s="196"/>
      <c r="AG166" s="196"/>
      <c r="AH166" s="71" t="s">
        <v>803</v>
      </c>
      <c r="AI166" s="71" t="s">
        <v>804</v>
      </c>
      <c r="AJ166" s="71" t="s">
        <v>67</v>
      </c>
      <c r="AK166" s="203" t="s">
        <v>265</v>
      </c>
      <c r="AL166" s="167" t="s">
        <v>722</v>
      </c>
    </row>
    <row r="167" ht="49.95" customHeight="1" spans="1:38">
      <c r="A167" s="50">
        <v>64</v>
      </c>
      <c r="B167" s="203" t="s">
        <v>518</v>
      </c>
      <c r="C167" s="71"/>
      <c r="D167" s="70"/>
      <c r="E167" s="231" t="s">
        <v>805</v>
      </c>
      <c r="F167" s="55">
        <v>43220</v>
      </c>
      <c r="G167" s="81">
        <f>82500000/10000</f>
        <v>8250</v>
      </c>
      <c r="H167" s="82">
        <f>4320300/10000</f>
        <v>432.03</v>
      </c>
      <c r="I167" s="129">
        <f>G167+H167</f>
        <v>8682.03</v>
      </c>
      <c r="J167" s="234">
        <v>0</v>
      </c>
      <c r="K167" s="72">
        <f>I167+J167</f>
        <v>8682.03</v>
      </c>
      <c r="L167" s="198" t="s">
        <v>51</v>
      </c>
      <c r="M167" s="198" t="s">
        <v>806</v>
      </c>
      <c r="N167" s="198" t="s">
        <v>105</v>
      </c>
      <c r="O167" s="196" t="s">
        <v>54</v>
      </c>
      <c r="P167" s="67" t="s">
        <v>127</v>
      </c>
      <c r="Q167" s="198" t="s">
        <v>807</v>
      </c>
      <c r="R167" s="198" t="s">
        <v>536</v>
      </c>
      <c r="S167" s="71" t="s">
        <v>805</v>
      </c>
      <c r="T167" s="71" t="s">
        <v>808</v>
      </c>
      <c r="U167" s="71" t="s">
        <v>809</v>
      </c>
      <c r="V167" s="71" t="s">
        <v>810</v>
      </c>
      <c r="W167" s="167" t="s">
        <v>811</v>
      </c>
      <c r="X167" s="81">
        <v>3194.4</v>
      </c>
      <c r="Y167" s="194" t="s">
        <v>458</v>
      </c>
      <c r="Z167" s="194"/>
      <c r="AA167" s="195"/>
      <c r="AB167" s="195"/>
      <c r="AC167" s="67"/>
      <c r="AD167" s="67"/>
      <c r="AE167" s="196"/>
      <c r="AF167" s="196"/>
      <c r="AG167" s="196"/>
      <c r="AH167" s="71"/>
      <c r="AI167" s="71"/>
      <c r="AJ167" s="71" t="s">
        <v>67</v>
      </c>
      <c r="AK167" s="203" t="s">
        <v>265</v>
      </c>
      <c r="AL167" s="69" t="s">
        <v>812</v>
      </c>
    </row>
    <row r="168" ht="49.95" customHeight="1" spans="1:38">
      <c r="A168" s="50"/>
      <c r="B168" s="203"/>
      <c r="C168" s="71"/>
      <c r="D168" s="70"/>
      <c r="E168" s="231"/>
      <c r="F168" s="55"/>
      <c r="G168" s="81"/>
      <c r="H168" s="82"/>
      <c r="I168" s="129"/>
      <c r="J168" s="234"/>
      <c r="K168" s="72"/>
      <c r="L168" s="198"/>
      <c r="M168" s="198"/>
      <c r="N168" s="198"/>
      <c r="O168" s="196"/>
      <c r="P168" s="67"/>
      <c r="Q168" s="198"/>
      <c r="R168" s="198"/>
      <c r="S168" s="71" t="s">
        <v>805</v>
      </c>
      <c r="T168" s="71" t="s">
        <v>813</v>
      </c>
      <c r="U168" s="71" t="s">
        <v>814</v>
      </c>
      <c r="V168" s="71"/>
      <c r="W168" s="167" t="s">
        <v>811</v>
      </c>
      <c r="X168" s="81">
        <v>3920.71</v>
      </c>
      <c r="Y168" s="194" t="s">
        <v>458</v>
      </c>
      <c r="Z168" s="194"/>
      <c r="AA168" s="195"/>
      <c r="AB168" s="195"/>
      <c r="AC168" s="67"/>
      <c r="AD168" s="67"/>
      <c r="AE168" s="196"/>
      <c r="AF168" s="196"/>
      <c r="AG168" s="196"/>
      <c r="AH168" s="71"/>
      <c r="AI168" s="71"/>
      <c r="AJ168" s="71" t="s">
        <v>67</v>
      </c>
      <c r="AK168" s="203" t="s">
        <v>265</v>
      </c>
      <c r="AL168" s="125"/>
    </row>
    <row r="169" ht="49.95" customHeight="1" spans="1:38">
      <c r="A169" s="50">
        <f>MAX($A$3:A166)+1</f>
        <v>60</v>
      </c>
      <c r="B169" s="51"/>
      <c r="C169" s="52" t="s">
        <v>815</v>
      </c>
      <c r="D169" s="53">
        <v>18390.87</v>
      </c>
      <c r="E169" s="198" t="s">
        <v>816</v>
      </c>
      <c r="F169" s="55" t="s">
        <v>817</v>
      </c>
      <c r="G169" s="81">
        <v>4572.957529</v>
      </c>
      <c r="H169" s="82">
        <v>545.158835</v>
      </c>
      <c r="I169" s="129">
        <v>5118.12</v>
      </c>
      <c r="J169" s="234">
        <v>31.41</v>
      </c>
      <c r="K169" s="72">
        <v>5149.524803</v>
      </c>
      <c r="L169" s="198" t="s">
        <v>404</v>
      </c>
      <c r="M169" s="198" t="s">
        <v>818</v>
      </c>
      <c r="N169" s="198"/>
      <c r="O169" s="196"/>
      <c r="P169" s="67"/>
      <c r="Q169" s="198"/>
      <c r="R169" s="198"/>
      <c r="S169" s="71"/>
      <c r="T169" s="71"/>
      <c r="U169" s="166"/>
      <c r="V169" s="71"/>
      <c r="W169" s="167"/>
      <c r="X169" s="81"/>
      <c r="Y169" s="194"/>
      <c r="Z169" s="194"/>
      <c r="AA169" s="195"/>
      <c r="AB169" s="195"/>
      <c r="AC169" s="67"/>
      <c r="AD169" s="67"/>
      <c r="AE169" s="196"/>
      <c r="AF169" s="196"/>
      <c r="AG169" s="196"/>
      <c r="AH169" s="71" t="s">
        <v>819</v>
      </c>
      <c r="AI169" s="71" t="s">
        <v>56</v>
      </c>
      <c r="AJ169" s="71" t="s">
        <v>67</v>
      </c>
      <c r="AK169" s="203" t="s">
        <v>820</v>
      </c>
      <c r="AL169" s="167" t="s">
        <v>389</v>
      </c>
    </row>
    <row r="170" ht="49.95" customHeight="1" spans="1:38">
      <c r="A170" s="83">
        <f>MAX($A$3:A169)+1</f>
        <v>65</v>
      </c>
      <c r="B170" s="84" t="s">
        <v>821</v>
      </c>
      <c r="C170" s="52"/>
      <c r="D170" s="53"/>
      <c r="E170" s="198" t="s">
        <v>822</v>
      </c>
      <c r="F170" s="100" t="s">
        <v>817</v>
      </c>
      <c r="G170" s="86">
        <v>6000</v>
      </c>
      <c r="H170" s="87">
        <v>399.045007</v>
      </c>
      <c r="I170" s="131">
        <f>G170+H170</f>
        <v>6399.045007</v>
      </c>
      <c r="J170" s="130">
        <v>0</v>
      </c>
      <c r="K170" s="101">
        <f>I170+J170</f>
        <v>6399.045007</v>
      </c>
      <c r="L170" s="235" t="s">
        <v>51</v>
      </c>
      <c r="M170" s="235" t="s">
        <v>823</v>
      </c>
      <c r="N170" s="196"/>
      <c r="O170" s="196"/>
      <c r="P170" s="132"/>
      <c r="Q170" s="196"/>
      <c r="R170" s="196"/>
      <c r="S170" s="71" t="s">
        <v>824</v>
      </c>
      <c r="T170" s="71" t="s">
        <v>825</v>
      </c>
      <c r="U170" s="166" t="s">
        <v>826</v>
      </c>
      <c r="V170" s="71" t="s">
        <v>827</v>
      </c>
      <c r="W170" s="167" t="s">
        <v>74</v>
      </c>
      <c r="X170" s="81">
        <v>4202.51</v>
      </c>
      <c r="Y170" s="194" t="s">
        <v>194</v>
      </c>
      <c r="Z170" s="194" t="s">
        <v>56</v>
      </c>
      <c r="AA170" s="195" t="s">
        <v>828</v>
      </c>
      <c r="AB170" s="240" t="s">
        <v>829</v>
      </c>
      <c r="AC170" s="67"/>
      <c r="AD170" s="67"/>
      <c r="AE170" s="196"/>
      <c r="AF170" s="196"/>
      <c r="AG170" s="196"/>
      <c r="AH170" s="69" t="s">
        <v>830</v>
      </c>
      <c r="AI170" s="71" t="s">
        <v>56</v>
      </c>
      <c r="AJ170" s="69" t="s">
        <v>67</v>
      </c>
      <c r="AK170" s="208" t="s">
        <v>820</v>
      </c>
      <c r="AL170" s="172" t="s">
        <v>831</v>
      </c>
    </row>
    <row r="171" ht="49.95" customHeight="1" spans="1:38">
      <c r="A171" s="88"/>
      <c r="B171" s="89"/>
      <c r="C171" s="52"/>
      <c r="D171" s="53"/>
      <c r="E171" s="198"/>
      <c r="F171" s="104"/>
      <c r="G171" s="94"/>
      <c r="H171" s="95"/>
      <c r="I171" s="136"/>
      <c r="J171" s="122"/>
      <c r="K171" s="63"/>
      <c r="L171" s="236"/>
      <c r="M171" s="236"/>
      <c r="N171" s="196"/>
      <c r="O171" s="196"/>
      <c r="P171" s="135"/>
      <c r="Q171" s="196"/>
      <c r="R171" s="196"/>
      <c r="S171" s="71" t="s">
        <v>824</v>
      </c>
      <c r="T171" s="71" t="s">
        <v>832</v>
      </c>
      <c r="U171" s="166" t="s">
        <v>833</v>
      </c>
      <c r="V171" s="71" t="s">
        <v>834</v>
      </c>
      <c r="W171" s="167" t="s">
        <v>192</v>
      </c>
      <c r="X171" s="81">
        <v>405.05</v>
      </c>
      <c r="Y171" s="194" t="s">
        <v>194</v>
      </c>
      <c r="Z171" s="194" t="s">
        <v>56</v>
      </c>
      <c r="AA171" s="195" t="s">
        <v>835</v>
      </c>
      <c r="AB171" s="240" t="s">
        <v>836</v>
      </c>
      <c r="AC171" s="67"/>
      <c r="AD171" s="67"/>
      <c r="AE171" s="196"/>
      <c r="AF171" s="196"/>
      <c r="AG171" s="196"/>
      <c r="AH171" s="73"/>
      <c r="AI171" s="71" t="s">
        <v>56</v>
      </c>
      <c r="AJ171" s="73"/>
      <c r="AK171" s="209"/>
      <c r="AL171" s="210"/>
    </row>
    <row r="172" ht="49.95" customHeight="1" spans="1:38">
      <c r="A172" s="88"/>
      <c r="B172" s="89"/>
      <c r="C172" s="52"/>
      <c r="D172" s="53"/>
      <c r="E172" s="198"/>
      <c r="F172" s="104"/>
      <c r="G172" s="86">
        <v>1500</v>
      </c>
      <c r="H172" s="87">
        <v>112.326639</v>
      </c>
      <c r="I172" s="131">
        <f>G172+H172</f>
        <v>1612.326639</v>
      </c>
      <c r="J172" s="130">
        <v>0</v>
      </c>
      <c r="K172" s="101">
        <f>I172+J172</f>
        <v>1612.326639</v>
      </c>
      <c r="L172" s="235" t="s">
        <v>51</v>
      </c>
      <c r="M172" s="235" t="s">
        <v>823</v>
      </c>
      <c r="N172" s="196"/>
      <c r="O172" s="196"/>
      <c r="P172" s="135"/>
      <c r="Q172" s="196"/>
      <c r="R172" s="196"/>
      <c r="S172" s="71" t="s">
        <v>824</v>
      </c>
      <c r="T172" s="71" t="s">
        <v>825</v>
      </c>
      <c r="U172" s="166" t="s">
        <v>826</v>
      </c>
      <c r="V172" s="71" t="s">
        <v>95</v>
      </c>
      <c r="W172" s="167" t="s">
        <v>74</v>
      </c>
      <c r="X172" s="239" t="s">
        <v>837</v>
      </c>
      <c r="Y172" s="194" t="s">
        <v>194</v>
      </c>
      <c r="Z172" s="194" t="s">
        <v>56</v>
      </c>
      <c r="AA172" s="195" t="s">
        <v>828</v>
      </c>
      <c r="AB172" s="240" t="s">
        <v>829</v>
      </c>
      <c r="AC172" s="67"/>
      <c r="AD172" s="67"/>
      <c r="AE172" s="196"/>
      <c r="AF172" s="196"/>
      <c r="AG172" s="196"/>
      <c r="AH172" s="73"/>
      <c r="AI172" s="71" t="s">
        <v>56</v>
      </c>
      <c r="AJ172" s="73"/>
      <c r="AK172" s="209"/>
      <c r="AL172" s="210"/>
    </row>
    <row r="173" ht="49.95" customHeight="1" spans="1:38">
      <c r="A173" s="61"/>
      <c r="B173" s="62"/>
      <c r="C173" s="52"/>
      <c r="D173" s="53"/>
      <c r="E173" s="198"/>
      <c r="F173" s="58"/>
      <c r="G173" s="94"/>
      <c r="H173" s="95"/>
      <c r="I173" s="136"/>
      <c r="J173" s="122"/>
      <c r="K173" s="63"/>
      <c r="L173" s="236"/>
      <c r="M173" s="236"/>
      <c r="N173" s="196"/>
      <c r="O173" s="196"/>
      <c r="P173" s="123"/>
      <c r="Q173" s="196"/>
      <c r="R173" s="196"/>
      <c r="S173" s="71" t="s">
        <v>824</v>
      </c>
      <c r="T173" s="71" t="s">
        <v>838</v>
      </c>
      <c r="U173" s="166" t="s">
        <v>839</v>
      </c>
      <c r="V173" s="71" t="s">
        <v>95</v>
      </c>
      <c r="W173" s="167" t="s">
        <v>192</v>
      </c>
      <c r="X173" s="81">
        <v>269.71</v>
      </c>
      <c r="Y173" s="194" t="s">
        <v>194</v>
      </c>
      <c r="Z173" s="194" t="s">
        <v>56</v>
      </c>
      <c r="AA173" s="195" t="s">
        <v>835</v>
      </c>
      <c r="AB173" s="240" t="s">
        <v>840</v>
      </c>
      <c r="AC173" s="67"/>
      <c r="AD173" s="67"/>
      <c r="AE173" s="196"/>
      <c r="AF173" s="196"/>
      <c r="AG173" s="196"/>
      <c r="AH173" s="125"/>
      <c r="AI173" s="71" t="s">
        <v>56</v>
      </c>
      <c r="AJ173" s="125"/>
      <c r="AK173" s="202"/>
      <c r="AL173" s="174"/>
    </row>
    <row r="174" ht="49.95" customHeight="1" spans="1:38">
      <c r="A174" s="83">
        <f>MAX($A$3:A173)+1</f>
        <v>66</v>
      </c>
      <c r="B174" s="84" t="s">
        <v>841</v>
      </c>
      <c r="C174" s="52"/>
      <c r="D174" s="53"/>
      <c r="E174" s="198" t="s">
        <v>842</v>
      </c>
      <c r="F174" s="100" t="s">
        <v>817</v>
      </c>
      <c r="G174" s="86">
        <v>8800</v>
      </c>
      <c r="H174" s="102">
        <v>1322.080405</v>
      </c>
      <c r="I174" s="130">
        <v>10122.08</v>
      </c>
      <c r="J174" s="130">
        <v>52.04</v>
      </c>
      <c r="K174" s="101">
        <v>10174.118385</v>
      </c>
      <c r="L174" s="235" t="s">
        <v>843</v>
      </c>
      <c r="M174" s="235" t="s">
        <v>844</v>
      </c>
      <c r="N174" s="198" t="s">
        <v>105</v>
      </c>
      <c r="O174" s="198" t="s">
        <v>258</v>
      </c>
      <c r="P174" s="69" t="s">
        <v>503</v>
      </c>
      <c r="Q174" s="198" t="s">
        <v>845</v>
      </c>
      <c r="R174" s="198"/>
      <c r="S174" s="71" t="s">
        <v>842</v>
      </c>
      <c r="T174" s="71" t="s">
        <v>846</v>
      </c>
      <c r="U174" s="166" t="s">
        <v>847</v>
      </c>
      <c r="V174" s="69" t="s">
        <v>848</v>
      </c>
      <c r="W174" s="167"/>
      <c r="X174" s="81"/>
      <c r="Y174" s="71" t="s">
        <v>849</v>
      </c>
      <c r="Z174" s="194" t="s">
        <v>56</v>
      </c>
      <c r="AA174" s="195"/>
      <c r="AB174" s="240"/>
      <c r="AC174" s="67"/>
      <c r="AD174" s="67"/>
      <c r="AE174" s="196" t="s">
        <v>561</v>
      </c>
      <c r="AF174" s="196">
        <v>2202</v>
      </c>
      <c r="AG174" s="196">
        <v>2.95</v>
      </c>
      <c r="AH174" s="69" t="s">
        <v>850</v>
      </c>
      <c r="AI174" s="71" t="s">
        <v>76</v>
      </c>
      <c r="AJ174" s="69" t="s">
        <v>67</v>
      </c>
      <c r="AK174" s="208" t="s">
        <v>851</v>
      </c>
      <c r="AL174" s="172" t="s">
        <v>852</v>
      </c>
    </row>
    <row r="175" ht="49.95" customHeight="1" spans="1:38">
      <c r="A175" s="88"/>
      <c r="B175" s="89"/>
      <c r="C175" s="52"/>
      <c r="D175" s="53"/>
      <c r="E175" s="198"/>
      <c r="F175" s="104"/>
      <c r="G175" s="91"/>
      <c r="H175" s="106"/>
      <c r="I175" s="133"/>
      <c r="J175" s="133"/>
      <c r="K175" s="105"/>
      <c r="L175" s="237"/>
      <c r="M175" s="237"/>
      <c r="N175" s="198"/>
      <c r="O175" s="198"/>
      <c r="P175" s="73"/>
      <c r="Q175" s="198"/>
      <c r="R175" s="198"/>
      <c r="S175" s="71" t="s">
        <v>842</v>
      </c>
      <c r="T175" s="71" t="s">
        <v>853</v>
      </c>
      <c r="U175" s="166" t="s">
        <v>854</v>
      </c>
      <c r="V175" s="73"/>
      <c r="W175" s="167"/>
      <c r="X175" s="81"/>
      <c r="Y175" s="71" t="s">
        <v>849</v>
      </c>
      <c r="Z175" s="194" t="s">
        <v>56</v>
      </c>
      <c r="AA175" s="195"/>
      <c r="AB175" s="195"/>
      <c r="AC175" s="67"/>
      <c r="AD175" s="67"/>
      <c r="AE175" s="196" t="s">
        <v>561</v>
      </c>
      <c r="AF175" s="196">
        <v>7031</v>
      </c>
      <c r="AG175" s="196">
        <v>8.05</v>
      </c>
      <c r="AH175" s="73"/>
      <c r="AI175" s="71" t="s">
        <v>76</v>
      </c>
      <c r="AJ175" s="73"/>
      <c r="AK175" s="209"/>
      <c r="AL175" s="210"/>
    </row>
    <row r="176" ht="49.95" customHeight="1" spans="1:38">
      <c r="A176" s="61"/>
      <c r="B176" s="62"/>
      <c r="C176" s="52"/>
      <c r="D176" s="53"/>
      <c r="E176" s="198"/>
      <c r="F176" s="58"/>
      <c r="G176" s="94"/>
      <c r="H176" s="107"/>
      <c r="I176" s="122"/>
      <c r="J176" s="122"/>
      <c r="K176" s="63"/>
      <c r="L176" s="236"/>
      <c r="M176" s="236"/>
      <c r="N176" s="198"/>
      <c r="O176" s="198"/>
      <c r="P176" s="125"/>
      <c r="Q176" s="198"/>
      <c r="R176" s="198"/>
      <c r="S176" s="71" t="s">
        <v>842</v>
      </c>
      <c r="T176" s="71" t="s">
        <v>855</v>
      </c>
      <c r="U176" s="166" t="s">
        <v>856</v>
      </c>
      <c r="V176" s="125"/>
      <c r="W176" s="167" t="s">
        <v>132</v>
      </c>
      <c r="X176" s="81">
        <v>16423</v>
      </c>
      <c r="Y176" s="71" t="s">
        <v>857</v>
      </c>
      <c r="Z176" s="194" t="s">
        <v>76</v>
      </c>
      <c r="AA176" s="195" t="s">
        <v>617</v>
      </c>
      <c r="AB176" s="240" t="s">
        <v>858</v>
      </c>
      <c r="AC176" s="67"/>
      <c r="AD176" s="67"/>
      <c r="AE176" s="196"/>
      <c r="AF176" s="196"/>
      <c r="AG176" s="196">
        <v>2.95</v>
      </c>
      <c r="AH176" s="125"/>
      <c r="AI176" s="71" t="s">
        <v>76</v>
      </c>
      <c r="AJ176" s="125"/>
      <c r="AK176" s="202"/>
      <c r="AL176" s="174"/>
    </row>
    <row r="177" ht="49.95" customHeight="1" spans="1:38">
      <c r="A177" s="83">
        <f>MAX($A$3:A176)+1</f>
        <v>67</v>
      </c>
      <c r="B177" s="51" t="s">
        <v>97</v>
      </c>
      <c r="C177" s="52"/>
      <c r="D177" s="53"/>
      <c r="E177" s="198" t="s">
        <v>533</v>
      </c>
      <c r="F177" s="55" t="s">
        <v>817</v>
      </c>
      <c r="G177" s="81">
        <v>799.984271</v>
      </c>
      <c r="H177" s="82">
        <v>85.601162</v>
      </c>
      <c r="I177" s="130">
        <v>9646.94</v>
      </c>
      <c r="J177" s="130">
        <v>54</v>
      </c>
      <c r="K177" s="101">
        <v>9700.940899</v>
      </c>
      <c r="L177" s="198" t="s">
        <v>51</v>
      </c>
      <c r="M177" s="196" t="s">
        <v>859</v>
      </c>
      <c r="N177" s="198"/>
      <c r="O177" s="198"/>
      <c r="P177" s="67"/>
      <c r="Q177" s="198"/>
      <c r="R177" s="198"/>
      <c r="S177" s="71"/>
      <c r="T177" s="71"/>
      <c r="U177" s="166"/>
      <c r="V177" s="69" t="s">
        <v>860</v>
      </c>
      <c r="W177" s="167"/>
      <c r="X177" s="81"/>
      <c r="Y177" s="194"/>
      <c r="Z177" s="194"/>
      <c r="AA177" s="195"/>
      <c r="AB177" s="195"/>
      <c r="AC177" s="67"/>
      <c r="AD177" s="67"/>
      <c r="AE177" s="196"/>
      <c r="AF177" s="196"/>
      <c r="AG177" s="196"/>
      <c r="AH177" s="69" t="s">
        <v>861</v>
      </c>
      <c r="AI177" s="71" t="s">
        <v>76</v>
      </c>
      <c r="AJ177" s="69" t="s">
        <v>67</v>
      </c>
      <c r="AK177" s="208" t="s">
        <v>851</v>
      </c>
      <c r="AL177" s="172" t="s">
        <v>862</v>
      </c>
    </row>
    <row r="178" ht="49.95" customHeight="1" spans="1:38">
      <c r="A178" s="88"/>
      <c r="B178" s="51"/>
      <c r="C178" s="52"/>
      <c r="D178" s="53"/>
      <c r="E178" s="198"/>
      <c r="F178" s="55" t="s">
        <v>817</v>
      </c>
      <c r="G178" s="81">
        <v>2992.766627</v>
      </c>
      <c r="H178" s="82">
        <v>285.318989</v>
      </c>
      <c r="I178" s="133"/>
      <c r="J178" s="133"/>
      <c r="K178" s="105"/>
      <c r="L178" s="198" t="s">
        <v>51</v>
      </c>
      <c r="M178" s="198" t="s">
        <v>863</v>
      </c>
      <c r="N178" s="198"/>
      <c r="O178" s="198"/>
      <c r="P178" s="71"/>
      <c r="Q178" s="198"/>
      <c r="R178" s="198"/>
      <c r="S178" s="71"/>
      <c r="T178" s="71"/>
      <c r="U178" s="166"/>
      <c r="V178" s="73"/>
      <c r="W178" s="167"/>
      <c r="X178" s="81"/>
      <c r="Y178" s="194"/>
      <c r="Z178" s="194"/>
      <c r="AA178" s="195"/>
      <c r="AB178" s="195"/>
      <c r="AC178" s="67"/>
      <c r="AD178" s="67"/>
      <c r="AE178" s="196"/>
      <c r="AF178" s="196"/>
      <c r="AG178" s="196"/>
      <c r="AH178" s="73"/>
      <c r="AI178" s="71" t="s">
        <v>76</v>
      </c>
      <c r="AJ178" s="73"/>
      <c r="AK178" s="209"/>
      <c r="AL178" s="210"/>
    </row>
    <row r="179" ht="49.95" customHeight="1" spans="1:38">
      <c r="A179" s="61"/>
      <c r="B179" s="51"/>
      <c r="C179" s="52"/>
      <c r="D179" s="53"/>
      <c r="E179" s="198"/>
      <c r="F179" s="55" t="s">
        <v>817</v>
      </c>
      <c r="G179" s="81">
        <v>5000</v>
      </c>
      <c r="H179" s="82">
        <v>483.26985</v>
      </c>
      <c r="I179" s="122"/>
      <c r="J179" s="122"/>
      <c r="K179" s="63"/>
      <c r="L179" s="198" t="s">
        <v>51</v>
      </c>
      <c r="M179" s="198" t="s">
        <v>863</v>
      </c>
      <c r="N179" s="198"/>
      <c r="O179" s="198"/>
      <c r="P179" s="71"/>
      <c r="Q179" s="198"/>
      <c r="R179" s="198"/>
      <c r="S179" s="71" t="s">
        <v>864</v>
      </c>
      <c r="T179" s="71" t="s">
        <v>865</v>
      </c>
      <c r="U179" s="166" t="s">
        <v>866</v>
      </c>
      <c r="V179" s="125"/>
      <c r="W179" s="167"/>
      <c r="X179" s="81"/>
      <c r="Y179" s="194" t="s">
        <v>867</v>
      </c>
      <c r="Z179" s="194" t="s">
        <v>56</v>
      </c>
      <c r="AA179" s="195"/>
      <c r="AB179" s="195"/>
      <c r="AC179" s="67"/>
      <c r="AD179" s="67"/>
      <c r="AE179" s="196" t="s">
        <v>561</v>
      </c>
      <c r="AF179" s="196">
        <v>68511</v>
      </c>
      <c r="AG179" s="196">
        <v>3.5</v>
      </c>
      <c r="AH179" s="125"/>
      <c r="AI179" s="71" t="s">
        <v>76</v>
      </c>
      <c r="AJ179" s="125"/>
      <c r="AK179" s="202"/>
      <c r="AL179" s="174"/>
    </row>
    <row r="180" ht="49.95" customHeight="1" spans="1:38">
      <c r="A180" s="61"/>
      <c r="B180" s="62"/>
      <c r="C180" s="52"/>
      <c r="D180" s="53"/>
      <c r="E180" s="1" t="s">
        <v>868</v>
      </c>
      <c r="F180" s="58"/>
      <c r="G180" s="94">
        <v>2285.59</v>
      </c>
      <c r="H180" s="95"/>
      <c r="I180" s="122"/>
      <c r="J180" s="122"/>
      <c r="K180" s="63"/>
      <c r="L180" s="236"/>
      <c r="M180" s="236"/>
      <c r="N180" s="238"/>
      <c r="O180" s="238"/>
      <c r="P180" s="125"/>
      <c r="Q180" s="238"/>
      <c r="R180" s="238"/>
      <c r="S180" s="125"/>
      <c r="T180" s="155"/>
      <c r="U180" s="156"/>
      <c r="V180" s="125"/>
      <c r="W180" s="225"/>
      <c r="X180" s="158"/>
      <c r="Y180" s="183"/>
      <c r="Z180" s="183"/>
      <c r="AA180" s="187"/>
      <c r="AB180" s="187"/>
      <c r="AC180" s="185"/>
      <c r="AD180" s="185"/>
      <c r="AE180" s="186"/>
      <c r="AF180" s="186"/>
      <c r="AG180" s="186"/>
      <c r="AH180" s="125" t="s">
        <v>869</v>
      </c>
      <c r="AI180" s="125" t="s">
        <v>56</v>
      </c>
      <c r="AJ180" s="125"/>
      <c r="AK180" s="202" t="s">
        <v>851</v>
      </c>
      <c r="AL180" s="210" t="s">
        <v>389</v>
      </c>
    </row>
    <row r="181" ht="49.95" customHeight="1" spans="1:38">
      <c r="A181" s="65">
        <v>71</v>
      </c>
      <c r="B181" s="62" t="s">
        <v>841</v>
      </c>
      <c r="C181" s="71"/>
      <c r="D181" s="70"/>
      <c r="E181" s="69" t="s">
        <v>870</v>
      </c>
      <c r="F181" s="213">
        <v>43187</v>
      </c>
      <c r="G181" s="125">
        <v>1700.24</v>
      </c>
      <c r="H181" s="125">
        <v>410</v>
      </c>
      <c r="I181" s="122">
        <v>2110</v>
      </c>
      <c r="J181" s="125">
        <v>13</v>
      </c>
      <c r="K181" s="125">
        <v>2123.51</v>
      </c>
      <c r="L181" s="236" t="s">
        <v>51</v>
      </c>
      <c r="M181" s="236" t="s">
        <v>871</v>
      </c>
      <c r="N181" s="155"/>
      <c r="O181" s="155"/>
      <c r="P181" s="125"/>
      <c r="Q181" s="155"/>
      <c r="R181" s="155"/>
      <c r="S181" s="125" t="s">
        <v>872</v>
      </c>
      <c r="T181" s="155" t="s">
        <v>873</v>
      </c>
      <c r="U181" s="156" t="s">
        <v>874</v>
      </c>
      <c r="V181" s="125" t="s">
        <v>875</v>
      </c>
      <c r="W181" s="225" t="s">
        <v>61</v>
      </c>
      <c r="X181" s="158">
        <v>783.69</v>
      </c>
      <c r="Y181" s="183" t="s">
        <v>876</v>
      </c>
      <c r="Z181" s="183" t="s">
        <v>56</v>
      </c>
      <c r="AA181" s="187" t="s">
        <v>877</v>
      </c>
      <c r="AB181" s="183">
        <v>1</v>
      </c>
      <c r="AC181" s="185" t="s">
        <v>878</v>
      </c>
      <c r="AD181" s="185" t="s">
        <v>879</v>
      </c>
      <c r="AE181" s="186"/>
      <c r="AF181" s="186"/>
      <c r="AG181" s="186"/>
      <c r="AH181" s="125" t="s">
        <v>880</v>
      </c>
      <c r="AI181" s="125" t="s">
        <v>76</v>
      </c>
      <c r="AJ181" s="125" t="s">
        <v>67</v>
      </c>
      <c r="AK181" s="69" t="s">
        <v>68</v>
      </c>
      <c r="AL181" s="172" t="s">
        <v>881</v>
      </c>
    </row>
    <row r="182" ht="49.95" customHeight="1" spans="1:38">
      <c r="A182" s="65"/>
      <c r="B182" s="62"/>
      <c r="C182" s="71"/>
      <c r="D182" s="70"/>
      <c r="E182" s="125"/>
      <c r="F182" s="58"/>
      <c r="G182" s="63"/>
      <c r="H182" s="107"/>
      <c r="I182" s="122"/>
      <c r="J182" s="122"/>
      <c r="K182" s="63"/>
      <c r="L182" s="236"/>
      <c r="M182" s="236"/>
      <c r="N182" s="155"/>
      <c r="O182" s="155"/>
      <c r="P182" s="125"/>
      <c r="Q182" s="155"/>
      <c r="R182" s="155"/>
      <c r="S182" s="125"/>
      <c r="T182" s="155" t="s">
        <v>882</v>
      </c>
      <c r="U182" s="156" t="s">
        <v>883</v>
      </c>
      <c r="V182" s="125"/>
      <c r="W182" s="225" t="s">
        <v>61</v>
      </c>
      <c r="X182" s="158">
        <v>1169.36</v>
      </c>
      <c r="Y182" s="183" t="s">
        <v>316</v>
      </c>
      <c r="Z182" s="183" t="s">
        <v>56</v>
      </c>
      <c r="AA182" s="187" t="s">
        <v>884</v>
      </c>
      <c r="AB182" s="183">
        <v>6</v>
      </c>
      <c r="AC182" s="185"/>
      <c r="AD182" s="185" t="s">
        <v>885</v>
      </c>
      <c r="AE182" s="186"/>
      <c r="AF182" s="186"/>
      <c r="AG182" s="186"/>
      <c r="AH182" s="125"/>
      <c r="AI182" s="125"/>
      <c r="AJ182" s="125"/>
      <c r="AK182" s="125"/>
      <c r="AL182" s="174"/>
    </row>
    <row r="183" ht="49.95" customHeight="1" spans="1:38">
      <c r="A183" s="68"/>
      <c r="B183" s="232" t="s">
        <v>886</v>
      </c>
      <c r="C183" s="211" t="s">
        <v>887</v>
      </c>
      <c r="D183" s="53">
        <v>1259.16</v>
      </c>
      <c r="E183" s="166" t="s">
        <v>888</v>
      </c>
      <c r="F183" s="153"/>
      <c r="G183" s="71">
        <v>514.47</v>
      </c>
      <c r="H183" s="71">
        <v>19.02</v>
      </c>
      <c r="I183" s="71">
        <v>533.48</v>
      </c>
      <c r="J183" s="71">
        <v>10.34</v>
      </c>
      <c r="K183" s="71">
        <v>543.82</v>
      </c>
      <c r="L183" s="71" t="s">
        <v>889</v>
      </c>
      <c r="M183" s="71" t="s">
        <v>890</v>
      </c>
      <c r="N183" s="71" t="s">
        <v>891</v>
      </c>
      <c r="O183" s="153" t="s">
        <v>892</v>
      </c>
      <c r="P183" s="71" t="s">
        <v>893</v>
      </c>
      <c r="Q183" s="71" t="s">
        <v>76</v>
      </c>
      <c r="R183" s="153"/>
      <c r="S183" s="153" t="s">
        <v>894</v>
      </c>
      <c r="T183" s="69" t="s">
        <v>895</v>
      </c>
      <c r="U183" s="69" t="s">
        <v>896</v>
      </c>
      <c r="V183" s="153"/>
      <c r="W183" s="69" t="s">
        <v>174</v>
      </c>
      <c r="X183" s="101" t="s">
        <v>897</v>
      </c>
      <c r="Y183" s="69" t="s">
        <v>174</v>
      </c>
      <c r="Z183" s="153"/>
      <c r="AA183" s="69" t="s">
        <v>176</v>
      </c>
      <c r="AB183" s="242" t="s">
        <v>176</v>
      </c>
      <c r="AC183" s="153"/>
      <c r="AD183" s="153"/>
      <c r="AE183" s="153"/>
      <c r="AF183" s="153"/>
      <c r="AG183" s="153"/>
      <c r="AH183" s="153" t="s">
        <v>898</v>
      </c>
      <c r="AI183" s="153" t="s">
        <v>56</v>
      </c>
      <c r="AJ183" s="153" t="s">
        <v>67</v>
      </c>
      <c r="AK183" s="232" t="s">
        <v>573</v>
      </c>
      <c r="AL183" s="172" t="s">
        <v>899</v>
      </c>
    </row>
    <row r="184" ht="49.95" customHeight="1" spans="1:38">
      <c r="A184" s="68"/>
      <c r="B184" s="232" t="s">
        <v>900</v>
      </c>
      <c r="C184" s="211"/>
      <c r="D184" s="53"/>
      <c r="E184" s="166"/>
      <c r="F184" s="233"/>
      <c r="G184" s="71"/>
      <c r="H184" s="71"/>
      <c r="I184" s="71"/>
      <c r="J184" s="71"/>
      <c r="K184" s="71"/>
      <c r="L184" s="71"/>
      <c r="M184" s="71"/>
      <c r="N184" s="71"/>
      <c r="O184" s="153"/>
      <c r="P184" s="71"/>
      <c r="Q184" s="71"/>
      <c r="R184" s="153"/>
      <c r="S184" s="153"/>
      <c r="T184" s="69" t="s">
        <v>901</v>
      </c>
      <c r="U184" s="71" t="s">
        <v>902</v>
      </c>
      <c r="V184" s="153"/>
      <c r="W184" s="69" t="s">
        <v>235</v>
      </c>
      <c r="X184" s="101">
        <v>74.6</v>
      </c>
      <c r="Y184" s="69" t="s">
        <v>235</v>
      </c>
      <c r="Z184" s="153"/>
      <c r="AA184" s="243" t="s">
        <v>241</v>
      </c>
      <c r="AB184" s="244" t="s">
        <v>241</v>
      </c>
      <c r="AC184" s="152"/>
      <c r="AD184" s="152"/>
      <c r="AE184" s="153"/>
      <c r="AF184" s="153"/>
      <c r="AG184" s="153"/>
      <c r="AH184" s="154"/>
      <c r="AI184" s="247"/>
      <c r="AJ184" s="71"/>
      <c r="AK184" s="201"/>
      <c r="AL184" s="210"/>
    </row>
    <row r="185" ht="49.95" customHeight="1" spans="1:38">
      <c r="A185" s="68"/>
      <c r="B185" s="232" t="s">
        <v>900</v>
      </c>
      <c r="C185" s="211"/>
      <c r="D185" s="53"/>
      <c r="E185" s="166"/>
      <c r="F185" s="233"/>
      <c r="G185" s="71"/>
      <c r="H185" s="71"/>
      <c r="I185" s="71"/>
      <c r="J185" s="71"/>
      <c r="K185" s="71"/>
      <c r="L185" s="71"/>
      <c r="M185" s="71"/>
      <c r="N185" s="71"/>
      <c r="O185" s="153"/>
      <c r="P185" s="71"/>
      <c r="Q185" s="71"/>
      <c r="R185" s="153"/>
      <c r="S185" s="153"/>
      <c r="T185" s="69" t="s">
        <v>903</v>
      </c>
      <c r="U185" s="125" t="s">
        <v>904</v>
      </c>
      <c r="V185" s="153"/>
      <c r="W185" s="69" t="s">
        <v>235</v>
      </c>
      <c r="X185" s="101">
        <v>74.6</v>
      </c>
      <c r="Y185" s="69" t="s">
        <v>235</v>
      </c>
      <c r="Z185" s="153"/>
      <c r="AA185" s="243" t="s">
        <v>905</v>
      </c>
      <c r="AB185" s="244" t="s">
        <v>905</v>
      </c>
      <c r="AC185" s="152"/>
      <c r="AD185" s="152"/>
      <c r="AE185" s="153"/>
      <c r="AF185" s="153"/>
      <c r="AG185" s="153"/>
      <c r="AH185" s="154"/>
      <c r="AI185" s="247"/>
      <c r="AJ185" s="71"/>
      <c r="AK185" s="201"/>
      <c r="AL185" s="210"/>
    </row>
    <row r="186" ht="49.95" customHeight="1" spans="1:38">
      <c r="A186" s="68"/>
      <c r="B186" s="232" t="s">
        <v>886</v>
      </c>
      <c r="C186" s="211"/>
      <c r="D186" s="53"/>
      <c r="E186" s="166"/>
      <c r="F186" s="233"/>
      <c r="G186" s="71"/>
      <c r="H186" s="71"/>
      <c r="I186" s="71"/>
      <c r="J186" s="71"/>
      <c r="K186" s="71"/>
      <c r="L186" s="71"/>
      <c r="M186" s="71"/>
      <c r="N186" s="71"/>
      <c r="O186" s="153"/>
      <c r="P186" s="71"/>
      <c r="Q186" s="71"/>
      <c r="R186" s="153"/>
      <c r="S186" s="153"/>
      <c r="T186" s="69" t="s">
        <v>906</v>
      </c>
      <c r="U186" s="125" t="s">
        <v>907</v>
      </c>
      <c r="V186" s="153"/>
      <c r="W186" s="69" t="s">
        <v>235</v>
      </c>
      <c r="X186" s="101">
        <v>74.6</v>
      </c>
      <c r="Y186" s="69" t="s">
        <v>235</v>
      </c>
      <c r="Z186" s="153"/>
      <c r="AA186" s="243" t="s">
        <v>241</v>
      </c>
      <c r="AB186" s="244" t="s">
        <v>241</v>
      </c>
      <c r="AC186" s="152"/>
      <c r="AD186" s="152"/>
      <c r="AE186" s="153"/>
      <c r="AF186" s="153"/>
      <c r="AG186" s="153"/>
      <c r="AH186" s="154"/>
      <c r="AI186" s="247"/>
      <c r="AJ186" s="71"/>
      <c r="AK186" s="201"/>
      <c r="AL186" s="210"/>
    </row>
    <row r="187" ht="49.95" customHeight="1" spans="1:38">
      <c r="A187" s="68"/>
      <c r="B187" s="232" t="s">
        <v>886</v>
      </c>
      <c r="C187" s="211"/>
      <c r="D187" s="53"/>
      <c r="E187" s="166"/>
      <c r="F187" s="233"/>
      <c r="G187" s="71"/>
      <c r="H187" s="71"/>
      <c r="I187" s="71"/>
      <c r="J187" s="71"/>
      <c r="K187" s="71"/>
      <c r="L187" s="71"/>
      <c r="M187" s="71"/>
      <c r="N187" s="71"/>
      <c r="O187" s="153"/>
      <c r="P187" s="71"/>
      <c r="Q187" s="71"/>
      <c r="R187" s="153"/>
      <c r="S187" s="153"/>
      <c r="T187" s="69" t="s">
        <v>908</v>
      </c>
      <c r="U187" s="125" t="s">
        <v>909</v>
      </c>
      <c r="V187" s="153"/>
      <c r="W187" s="69" t="s">
        <v>235</v>
      </c>
      <c r="X187" s="101">
        <v>74.6</v>
      </c>
      <c r="Y187" s="69" t="s">
        <v>235</v>
      </c>
      <c r="Z187" s="153"/>
      <c r="AA187" s="243" t="s">
        <v>905</v>
      </c>
      <c r="AB187" s="244" t="s">
        <v>905</v>
      </c>
      <c r="AC187" s="152"/>
      <c r="AD187" s="152"/>
      <c r="AE187" s="153"/>
      <c r="AF187" s="153"/>
      <c r="AG187" s="153"/>
      <c r="AH187" s="154"/>
      <c r="AI187" s="247"/>
      <c r="AJ187" s="71"/>
      <c r="AK187" s="201"/>
      <c r="AL187" s="210"/>
    </row>
    <row r="188" ht="49.95" customHeight="1" spans="1:38">
      <c r="A188" s="68"/>
      <c r="B188" s="232" t="s">
        <v>886</v>
      </c>
      <c r="C188" s="211"/>
      <c r="D188" s="53"/>
      <c r="E188" s="166"/>
      <c r="F188" s="233"/>
      <c r="G188" s="71"/>
      <c r="H188" s="71"/>
      <c r="I188" s="71"/>
      <c r="J188" s="71"/>
      <c r="K188" s="71"/>
      <c r="L188" s="71"/>
      <c r="M188" s="71"/>
      <c r="N188" s="71"/>
      <c r="O188" s="153"/>
      <c r="P188" s="71"/>
      <c r="Q188" s="71"/>
      <c r="R188" s="153"/>
      <c r="S188" s="153"/>
      <c r="T188" s="69" t="s">
        <v>910</v>
      </c>
      <c r="U188" s="125" t="s">
        <v>911</v>
      </c>
      <c r="V188" s="153"/>
      <c r="W188" s="69" t="s">
        <v>316</v>
      </c>
      <c r="X188" s="101">
        <v>26.55</v>
      </c>
      <c r="Y188" s="69" t="s">
        <v>316</v>
      </c>
      <c r="Z188" s="153"/>
      <c r="AA188" s="243" t="s">
        <v>419</v>
      </c>
      <c r="AB188" s="244" t="s">
        <v>419</v>
      </c>
      <c r="AC188" s="152"/>
      <c r="AD188" s="152"/>
      <c r="AE188" s="153"/>
      <c r="AF188" s="153"/>
      <c r="AG188" s="248"/>
      <c r="AH188" s="249"/>
      <c r="AI188" s="250"/>
      <c r="AJ188" s="69"/>
      <c r="AK188" s="251"/>
      <c r="AL188" s="210"/>
    </row>
    <row r="189" ht="49.95" customHeight="1" spans="1:38">
      <c r="A189" s="68"/>
      <c r="B189" s="232" t="s">
        <v>912</v>
      </c>
      <c r="C189" s="211"/>
      <c r="D189" s="53"/>
      <c r="E189" s="166" t="s">
        <v>913</v>
      </c>
      <c r="F189" s="233"/>
      <c r="G189" s="150">
        <v>3956.47</v>
      </c>
      <c r="H189" s="71">
        <v>124.05</v>
      </c>
      <c r="I189" s="150">
        <v>4080.52</v>
      </c>
      <c r="J189" s="71">
        <v>29</v>
      </c>
      <c r="K189" s="150">
        <v>4109.52</v>
      </c>
      <c r="L189" s="71" t="s">
        <v>914</v>
      </c>
      <c r="M189" s="71" t="s">
        <v>915</v>
      </c>
      <c r="N189" s="71" t="s">
        <v>891</v>
      </c>
      <c r="O189" s="153" t="s">
        <v>892</v>
      </c>
      <c r="P189" s="153" t="s">
        <v>893</v>
      </c>
      <c r="Q189" s="153" t="s">
        <v>76</v>
      </c>
      <c r="R189" s="153"/>
      <c r="S189" s="71" t="s">
        <v>894</v>
      </c>
      <c r="T189" s="71" t="s">
        <v>916</v>
      </c>
      <c r="U189" s="71" t="s">
        <v>917</v>
      </c>
      <c r="V189" s="153"/>
      <c r="W189" s="69" t="s">
        <v>174</v>
      </c>
      <c r="X189" s="72" t="s">
        <v>918</v>
      </c>
      <c r="Y189" s="71" t="s">
        <v>483</v>
      </c>
      <c r="Z189" s="153"/>
      <c r="AA189" s="240" t="s">
        <v>176</v>
      </c>
      <c r="AB189" s="189" t="s">
        <v>176</v>
      </c>
      <c r="AC189" s="152"/>
      <c r="AD189" s="152"/>
      <c r="AE189" s="153"/>
      <c r="AF189" s="232"/>
      <c r="AG189" s="252"/>
      <c r="AH189" s="253" t="s">
        <v>898</v>
      </c>
      <c r="AI189" s="254" t="s">
        <v>56</v>
      </c>
      <c r="AJ189" s="255" t="s">
        <v>67</v>
      </c>
      <c r="AK189" s="256" t="s">
        <v>573</v>
      </c>
      <c r="AL189" s="210"/>
    </row>
    <row r="190" ht="49.95" customHeight="1" spans="1:38">
      <c r="A190" s="68"/>
      <c r="B190" s="232" t="s">
        <v>912</v>
      </c>
      <c r="C190" s="211"/>
      <c r="D190" s="53"/>
      <c r="E190" s="166"/>
      <c r="F190" s="233"/>
      <c r="G190" s="150"/>
      <c r="H190" s="150"/>
      <c r="I190" s="120"/>
      <c r="J190" s="120"/>
      <c r="K190" s="150"/>
      <c r="L190" s="71"/>
      <c r="M190" s="71"/>
      <c r="N190" s="71"/>
      <c r="O190" s="153"/>
      <c r="P190" s="153"/>
      <c r="Q190" s="153"/>
      <c r="R190" s="153"/>
      <c r="S190" s="125" t="s">
        <v>894</v>
      </c>
      <c r="T190" s="125" t="s">
        <v>919</v>
      </c>
      <c r="U190" s="160" t="s">
        <v>920</v>
      </c>
      <c r="V190" s="153"/>
      <c r="W190" s="69" t="s">
        <v>174</v>
      </c>
      <c r="X190" s="105" t="s">
        <v>921</v>
      </c>
      <c r="Y190" s="125" t="s">
        <v>483</v>
      </c>
      <c r="Z190" s="153"/>
      <c r="AA190" s="245" t="s">
        <v>320</v>
      </c>
      <c r="AB190" s="246" t="s">
        <v>320</v>
      </c>
      <c r="AC190" s="152"/>
      <c r="AD190" s="152"/>
      <c r="AE190" s="153"/>
      <c r="AF190" s="232"/>
      <c r="AG190" s="252"/>
      <c r="AH190" s="253"/>
      <c r="AI190" s="254"/>
      <c r="AJ190" s="255"/>
      <c r="AK190" s="256"/>
      <c r="AL190" s="210"/>
    </row>
    <row r="191" ht="49.95" customHeight="1" spans="1:38">
      <c r="A191" s="68"/>
      <c r="B191" s="232" t="s">
        <v>912</v>
      </c>
      <c r="C191" s="211"/>
      <c r="D191" s="53"/>
      <c r="E191" s="166"/>
      <c r="F191" s="233"/>
      <c r="G191" s="150"/>
      <c r="H191" s="150"/>
      <c r="I191" s="120"/>
      <c r="J191" s="120"/>
      <c r="K191" s="150"/>
      <c r="L191" s="71"/>
      <c r="M191" s="71"/>
      <c r="N191" s="71"/>
      <c r="O191" s="153"/>
      <c r="P191" s="153"/>
      <c r="Q191" s="153"/>
      <c r="R191" s="153"/>
      <c r="S191" s="125" t="s">
        <v>894</v>
      </c>
      <c r="T191" s="125" t="s">
        <v>922</v>
      </c>
      <c r="U191" s="160" t="s">
        <v>923</v>
      </c>
      <c r="V191" s="153"/>
      <c r="W191" s="69" t="s">
        <v>174</v>
      </c>
      <c r="X191" s="101" t="s">
        <v>924</v>
      </c>
      <c r="Y191" s="125" t="s">
        <v>483</v>
      </c>
      <c r="Z191" s="153"/>
      <c r="AA191" s="243" t="s">
        <v>925</v>
      </c>
      <c r="AB191" s="244" t="s">
        <v>925</v>
      </c>
      <c r="AC191" s="152"/>
      <c r="AD191" s="152"/>
      <c r="AE191" s="153"/>
      <c r="AF191" s="232"/>
      <c r="AG191" s="252"/>
      <c r="AH191" s="253"/>
      <c r="AI191" s="254"/>
      <c r="AJ191" s="255"/>
      <c r="AK191" s="256"/>
      <c r="AL191" s="210"/>
    </row>
    <row r="192" ht="49.95" customHeight="1" spans="1:38">
      <c r="A192" s="68"/>
      <c r="B192" s="232" t="s">
        <v>912</v>
      </c>
      <c r="C192" s="211"/>
      <c r="D192" s="53"/>
      <c r="E192" s="166"/>
      <c r="F192" s="233"/>
      <c r="G192" s="150"/>
      <c r="H192" s="150"/>
      <c r="I192" s="120"/>
      <c r="J192" s="120"/>
      <c r="K192" s="150"/>
      <c r="L192" s="71"/>
      <c r="M192" s="71"/>
      <c r="N192" s="71"/>
      <c r="O192" s="153"/>
      <c r="P192" s="153"/>
      <c r="Q192" s="153"/>
      <c r="R192" s="153"/>
      <c r="S192" s="125" t="s">
        <v>894</v>
      </c>
      <c r="T192" s="125" t="s">
        <v>926</v>
      </c>
      <c r="U192" s="73" t="s">
        <v>927</v>
      </c>
      <c r="V192" s="153"/>
      <c r="W192" s="69" t="s">
        <v>174</v>
      </c>
      <c r="X192" s="101" t="s">
        <v>928</v>
      </c>
      <c r="Y192" s="73" t="s">
        <v>316</v>
      </c>
      <c r="Z192" s="153"/>
      <c r="AA192" s="243" t="s">
        <v>925</v>
      </c>
      <c r="AB192" s="244" t="s">
        <v>925</v>
      </c>
      <c r="AC192" s="152"/>
      <c r="AD192" s="152"/>
      <c r="AE192" s="153"/>
      <c r="AF192" s="232"/>
      <c r="AG192" s="252"/>
      <c r="AH192" s="253"/>
      <c r="AI192" s="254"/>
      <c r="AJ192" s="255"/>
      <c r="AK192" s="256"/>
      <c r="AL192" s="210"/>
    </row>
    <row r="193" ht="49.95" customHeight="1" spans="1:38">
      <c r="A193" s="68">
        <v>74</v>
      </c>
      <c r="B193" s="232" t="s">
        <v>929</v>
      </c>
      <c r="C193" s="211"/>
      <c r="D193" s="53"/>
      <c r="E193" s="166"/>
      <c r="F193" s="233"/>
      <c r="G193" s="150"/>
      <c r="H193" s="150"/>
      <c r="I193" s="120"/>
      <c r="J193" s="120"/>
      <c r="K193" s="150"/>
      <c r="L193" s="71"/>
      <c r="M193" s="71"/>
      <c r="N193" s="71"/>
      <c r="O193" s="153"/>
      <c r="P193" s="153"/>
      <c r="Q193" s="153"/>
      <c r="R193" s="153"/>
      <c r="S193" s="125" t="s">
        <v>894</v>
      </c>
      <c r="T193" s="125" t="s">
        <v>930</v>
      </c>
      <c r="U193" s="69" t="s">
        <v>931</v>
      </c>
      <c r="V193" s="153"/>
      <c r="W193" s="69" t="s">
        <v>192</v>
      </c>
      <c r="X193" s="101">
        <v>1389.06</v>
      </c>
      <c r="Y193" s="69" t="s">
        <v>194</v>
      </c>
      <c r="Z193" s="153"/>
      <c r="AA193" s="243" t="s">
        <v>419</v>
      </c>
      <c r="AB193" s="244" t="s">
        <v>419</v>
      </c>
      <c r="AC193" s="152"/>
      <c r="AD193" s="152"/>
      <c r="AE193" s="153"/>
      <c r="AF193" s="232"/>
      <c r="AG193" s="252"/>
      <c r="AH193" s="253"/>
      <c r="AI193" s="254"/>
      <c r="AJ193" s="255"/>
      <c r="AK193" s="256"/>
      <c r="AL193" s="174"/>
    </row>
    <row r="194" ht="49.95" customHeight="1" spans="1:38">
      <c r="A194" s="68">
        <v>75</v>
      </c>
      <c r="B194" s="232" t="s">
        <v>932</v>
      </c>
      <c r="C194" s="67" t="s">
        <v>933</v>
      </c>
      <c r="D194" s="70">
        <v>16490.92</v>
      </c>
      <c r="E194" s="166" t="s">
        <v>934</v>
      </c>
      <c r="F194" s="233">
        <v>44377</v>
      </c>
      <c r="G194" s="257">
        <v>27995</v>
      </c>
      <c r="H194" s="258">
        <v>4134.6</v>
      </c>
      <c r="I194" s="273">
        <v>32130</v>
      </c>
      <c r="J194" s="274" t="s">
        <v>935</v>
      </c>
      <c r="K194" s="258">
        <v>32129.6</v>
      </c>
      <c r="L194" s="153" t="s">
        <v>936</v>
      </c>
      <c r="M194" s="153" t="s">
        <v>937</v>
      </c>
      <c r="N194" s="152" t="s">
        <v>938</v>
      </c>
      <c r="O194" s="153" t="s">
        <v>938</v>
      </c>
      <c r="P194" s="153" t="s">
        <v>938</v>
      </c>
      <c r="Q194" s="153" t="s">
        <v>76</v>
      </c>
      <c r="R194" s="153"/>
      <c r="S194" s="153"/>
      <c r="T194" s="153"/>
      <c r="U194" s="153"/>
      <c r="V194" s="153"/>
      <c r="W194" s="153"/>
      <c r="X194" s="56"/>
      <c r="Y194" s="152"/>
      <c r="Z194" s="153"/>
      <c r="AA194" s="189"/>
      <c r="AB194" s="189"/>
      <c r="AC194" s="152"/>
      <c r="AD194" s="152"/>
      <c r="AE194" s="153"/>
      <c r="AF194" s="153"/>
      <c r="AG194" s="153"/>
      <c r="AH194" s="288" t="s">
        <v>939</v>
      </c>
      <c r="AI194" s="167" t="s">
        <v>56</v>
      </c>
      <c r="AJ194" s="152" t="s">
        <v>67</v>
      </c>
      <c r="AK194" s="201" t="s">
        <v>573</v>
      </c>
      <c r="AL194" s="167" t="s">
        <v>940</v>
      </c>
    </row>
    <row r="195" ht="49.95" customHeight="1" spans="1:38">
      <c r="A195" s="65">
        <v>76</v>
      </c>
      <c r="B195" s="259" t="s">
        <v>941</v>
      </c>
      <c r="C195" s="67"/>
      <c r="D195" s="70"/>
      <c r="E195" s="260" t="s">
        <v>942</v>
      </c>
      <c r="F195" s="213">
        <v>44377</v>
      </c>
      <c r="G195" s="125">
        <v>5130</v>
      </c>
      <c r="H195" s="125">
        <v>732</v>
      </c>
      <c r="I195" s="122">
        <v>5862</v>
      </c>
      <c r="J195" s="122"/>
      <c r="K195" s="125">
        <v>5862</v>
      </c>
      <c r="L195" s="261" t="s">
        <v>943</v>
      </c>
      <c r="M195" s="261" t="s">
        <v>944</v>
      </c>
      <c r="N195" s="156" t="s">
        <v>891</v>
      </c>
      <c r="O195" s="156" t="s">
        <v>945</v>
      </c>
      <c r="P195" s="156" t="s">
        <v>946</v>
      </c>
      <c r="Q195" s="156"/>
      <c r="R195" s="156"/>
      <c r="S195" s="156" t="s">
        <v>947</v>
      </c>
      <c r="T195" s="156" t="s">
        <v>948</v>
      </c>
      <c r="U195" s="156" t="s">
        <v>949</v>
      </c>
      <c r="V195" s="156"/>
      <c r="W195" s="156" t="s">
        <v>354</v>
      </c>
      <c r="X195" s="59">
        <v>705.62</v>
      </c>
      <c r="Y195" s="155" t="s">
        <v>950</v>
      </c>
      <c r="Z195" s="156"/>
      <c r="AA195" s="184"/>
      <c r="AB195" s="184"/>
      <c r="AC195" s="155"/>
      <c r="AD195" s="155"/>
      <c r="AE195" s="156"/>
      <c r="AF195" s="156"/>
      <c r="AG195" s="156"/>
      <c r="AH195" s="289" t="s">
        <v>951</v>
      </c>
      <c r="AI195" s="167" t="s">
        <v>56</v>
      </c>
      <c r="AJ195" s="155" t="s">
        <v>67</v>
      </c>
      <c r="AK195" s="226" t="s">
        <v>573</v>
      </c>
      <c r="AL195" s="172" t="s">
        <v>952</v>
      </c>
    </row>
    <row r="196" ht="49.95" customHeight="1" spans="1:38">
      <c r="A196" s="65"/>
      <c r="B196" s="259"/>
      <c r="C196" s="67"/>
      <c r="D196" s="70"/>
      <c r="E196" s="260"/>
      <c r="F196" s="58"/>
      <c r="G196" s="261"/>
      <c r="H196" s="261"/>
      <c r="I196" s="122"/>
      <c r="J196" s="122"/>
      <c r="K196" s="261"/>
      <c r="L196" s="261"/>
      <c r="M196" s="261"/>
      <c r="N196" s="156" t="s">
        <v>891</v>
      </c>
      <c r="O196" s="156" t="s">
        <v>945</v>
      </c>
      <c r="P196" s="156" t="s">
        <v>946</v>
      </c>
      <c r="Q196" s="156"/>
      <c r="R196" s="156"/>
      <c r="S196" s="156" t="s">
        <v>947</v>
      </c>
      <c r="T196" s="156" t="s">
        <v>953</v>
      </c>
      <c r="U196" s="156" t="s">
        <v>954</v>
      </c>
      <c r="V196" s="156"/>
      <c r="W196" s="156" t="s">
        <v>354</v>
      </c>
      <c r="X196" s="59">
        <v>1222.96</v>
      </c>
      <c r="Y196" s="155" t="s">
        <v>354</v>
      </c>
      <c r="Z196" s="156"/>
      <c r="AA196" s="184"/>
      <c r="AB196" s="184"/>
      <c r="AC196" s="155"/>
      <c r="AD196" s="155"/>
      <c r="AE196" s="156"/>
      <c r="AF196" s="156"/>
      <c r="AG196" s="156"/>
      <c r="AH196" s="289"/>
      <c r="AI196" s="167" t="s">
        <v>56</v>
      </c>
      <c r="AJ196" s="155" t="s">
        <v>67</v>
      </c>
      <c r="AK196" s="226" t="s">
        <v>573</v>
      </c>
      <c r="AL196" s="210"/>
    </row>
    <row r="197" ht="49.95" customHeight="1" spans="1:38">
      <c r="A197" s="65"/>
      <c r="B197" s="259"/>
      <c r="C197" s="67"/>
      <c r="D197" s="70"/>
      <c r="E197" s="260"/>
      <c r="F197" s="58"/>
      <c r="G197" s="261"/>
      <c r="H197" s="261"/>
      <c r="I197" s="122"/>
      <c r="J197" s="122"/>
      <c r="K197" s="261"/>
      <c r="L197" s="261"/>
      <c r="M197" s="261"/>
      <c r="N197" s="156" t="s">
        <v>891</v>
      </c>
      <c r="O197" s="156" t="s">
        <v>945</v>
      </c>
      <c r="P197" s="156" t="s">
        <v>946</v>
      </c>
      <c r="Q197" s="156"/>
      <c r="R197" s="156"/>
      <c r="S197" s="156" t="s">
        <v>947</v>
      </c>
      <c r="T197" s="156" t="s">
        <v>955</v>
      </c>
      <c r="U197" s="156" t="s">
        <v>956</v>
      </c>
      <c r="V197" s="156"/>
      <c r="W197" s="156" t="s">
        <v>354</v>
      </c>
      <c r="X197" s="59">
        <v>413.61</v>
      </c>
      <c r="Y197" s="155" t="s">
        <v>354</v>
      </c>
      <c r="Z197" s="156"/>
      <c r="AA197" s="184">
        <v>1</v>
      </c>
      <c r="AB197" s="184">
        <v>1</v>
      </c>
      <c r="AC197" s="155"/>
      <c r="AD197" s="155"/>
      <c r="AE197" s="156"/>
      <c r="AF197" s="156"/>
      <c r="AG197" s="156"/>
      <c r="AH197" s="289"/>
      <c r="AI197" s="167" t="s">
        <v>56</v>
      </c>
      <c r="AJ197" s="155" t="s">
        <v>67</v>
      </c>
      <c r="AK197" s="226" t="s">
        <v>573</v>
      </c>
      <c r="AL197" s="210"/>
    </row>
    <row r="198" ht="49.95" customHeight="1" spans="1:38">
      <c r="A198" s="65"/>
      <c r="B198" s="259"/>
      <c r="C198" s="67"/>
      <c r="D198" s="70"/>
      <c r="E198" s="260"/>
      <c r="F198" s="58"/>
      <c r="G198" s="261"/>
      <c r="H198" s="261"/>
      <c r="I198" s="122"/>
      <c r="J198" s="122"/>
      <c r="K198" s="261"/>
      <c r="L198" s="261"/>
      <c r="M198" s="261"/>
      <c r="N198" s="156" t="s">
        <v>891</v>
      </c>
      <c r="O198" s="156" t="s">
        <v>945</v>
      </c>
      <c r="P198" s="156" t="s">
        <v>946</v>
      </c>
      <c r="Q198" s="156"/>
      <c r="R198" s="156"/>
      <c r="S198" s="156" t="s">
        <v>947</v>
      </c>
      <c r="T198" s="156" t="s">
        <v>957</v>
      </c>
      <c r="U198" s="156" t="s">
        <v>958</v>
      </c>
      <c r="V198" s="156"/>
      <c r="W198" s="156" t="s">
        <v>354</v>
      </c>
      <c r="X198" s="59">
        <v>287.34</v>
      </c>
      <c r="Y198" s="155" t="s">
        <v>354</v>
      </c>
      <c r="Z198" s="156"/>
      <c r="AA198" s="184">
        <v>1</v>
      </c>
      <c r="AB198" s="184">
        <v>1</v>
      </c>
      <c r="AC198" s="155"/>
      <c r="AD198" s="155"/>
      <c r="AE198" s="156"/>
      <c r="AF198" s="156"/>
      <c r="AG198" s="156"/>
      <c r="AH198" s="289"/>
      <c r="AI198" s="167" t="s">
        <v>56</v>
      </c>
      <c r="AJ198" s="155" t="s">
        <v>67</v>
      </c>
      <c r="AK198" s="226" t="s">
        <v>573</v>
      </c>
      <c r="AL198" s="210"/>
    </row>
    <row r="199" ht="49.95" customHeight="1" spans="1:38">
      <c r="A199" s="65"/>
      <c r="B199" s="259"/>
      <c r="C199" s="67"/>
      <c r="D199" s="70"/>
      <c r="E199" s="260"/>
      <c r="F199" s="58"/>
      <c r="G199" s="261"/>
      <c r="H199" s="261"/>
      <c r="I199" s="122"/>
      <c r="J199" s="122"/>
      <c r="K199" s="261"/>
      <c r="L199" s="261"/>
      <c r="M199" s="261"/>
      <c r="N199" s="156" t="s">
        <v>891</v>
      </c>
      <c r="O199" s="156" t="s">
        <v>945</v>
      </c>
      <c r="P199" s="156" t="s">
        <v>946</v>
      </c>
      <c r="Q199" s="156"/>
      <c r="R199" s="156"/>
      <c r="S199" s="156" t="s">
        <v>947</v>
      </c>
      <c r="T199" s="156" t="s">
        <v>959</v>
      </c>
      <c r="U199" s="156" t="s">
        <v>960</v>
      </c>
      <c r="V199" s="156"/>
      <c r="W199" s="156" t="s">
        <v>354</v>
      </c>
      <c r="X199" s="59">
        <v>337.85</v>
      </c>
      <c r="Y199" s="155" t="s">
        <v>354</v>
      </c>
      <c r="Z199" s="156"/>
      <c r="AA199" s="184">
        <v>1</v>
      </c>
      <c r="AB199" s="184">
        <v>1</v>
      </c>
      <c r="AC199" s="155"/>
      <c r="AD199" s="155"/>
      <c r="AE199" s="156"/>
      <c r="AF199" s="156"/>
      <c r="AG199" s="156"/>
      <c r="AH199" s="289"/>
      <c r="AI199" s="167" t="s">
        <v>56</v>
      </c>
      <c r="AJ199" s="155" t="s">
        <v>67</v>
      </c>
      <c r="AK199" s="226" t="s">
        <v>573</v>
      </c>
      <c r="AL199" s="210"/>
    </row>
    <row r="200" ht="49.95" customHeight="1" spans="1:38">
      <c r="A200" s="65"/>
      <c r="B200" s="259"/>
      <c r="C200" s="67"/>
      <c r="D200" s="70"/>
      <c r="E200" s="260"/>
      <c r="F200" s="58"/>
      <c r="G200" s="261"/>
      <c r="H200" s="261"/>
      <c r="I200" s="122"/>
      <c r="J200" s="122"/>
      <c r="K200" s="261"/>
      <c r="L200" s="261"/>
      <c r="M200" s="261"/>
      <c r="N200" s="156" t="s">
        <v>891</v>
      </c>
      <c r="O200" s="156" t="s">
        <v>945</v>
      </c>
      <c r="P200" s="156" t="s">
        <v>946</v>
      </c>
      <c r="Q200" s="156"/>
      <c r="R200" s="156"/>
      <c r="S200" s="156" t="s">
        <v>947</v>
      </c>
      <c r="T200" s="156" t="s">
        <v>961</v>
      </c>
      <c r="U200" s="156" t="s">
        <v>962</v>
      </c>
      <c r="V200" s="156"/>
      <c r="W200" s="156" t="s">
        <v>354</v>
      </c>
      <c r="X200" s="59">
        <v>1412.69</v>
      </c>
      <c r="Y200" s="155" t="s">
        <v>354</v>
      </c>
      <c r="Z200" s="156"/>
      <c r="AA200" s="184">
        <v>2</v>
      </c>
      <c r="AB200" s="184">
        <v>2</v>
      </c>
      <c r="AC200" s="155"/>
      <c r="AD200" s="155"/>
      <c r="AE200" s="156"/>
      <c r="AF200" s="156"/>
      <c r="AG200" s="156"/>
      <c r="AH200" s="289"/>
      <c r="AI200" s="167" t="s">
        <v>56</v>
      </c>
      <c r="AJ200" s="155" t="s">
        <v>67</v>
      </c>
      <c r="AK200" s="226" t="s">
        <v>573</v>
      </c>
      <c r="AL200" s="210"/>
    </row>
    <row r="201" ht="49.95" customHeight="1" spans="1:38">
      <c r="A201" s="65"/>
      <c r="B201" s="259"/>
      <c r="C201" s="67"/>
      <c r="D201" s="70"/>
      <c r="E201" s="260"/>
      <c r="F201" s="58"/>
      <c r="G201" s="261"/>
      <c r="H201" s="261"/>
      <c r="I201" s="122"/>
      <c r="J201" s="122"/>
      <c r="K201" s="261"/>
      <c r="L201" s="261"/>
      <c r="M201" s="261"/>
      <c r="N201" s="156" t="s">
        <v>891</v>
      </c>
      <c r="O201" s="156" t="s">
        <v>945</v>
      </c>
      <c r="P201" s="156" t="s">
        <v>946</v>
      </c>
      <c r="Q201" s="156"/>
      <c r="R201" s="156"/>
      <c r="S201" s="156" t="s">
        <v>963</v>
      </c>
      <c r="T201" s="156" t="s">
        <v>964</v>
      </c>
      <c r="U201" s="156" t="s">
        <v>965</v>
      </c>
      <c r="V201" s="156"/>
      <c r="W201" s="156" t="s">
        <v>354</v>
      </c>
      <c r="X201" s="59">
        <v>1351.09</v>
      </c>
      <c r="Y201" s="155" t="s">
        <v>354</v>
      </c>
      <c r="Z201" s="156"/>
      <c r="AA201" s="184">
        <v>3</v>
      </c>
      <c r="AB201" s="184">
        <v>3</v>
      </c>
      <c r="AC201" s="155"/>
      <c r="AD201" s="155"/>
      <c r="AE201" s="156"/>
      <c r="AF201" s="156"/>
      <c r="AG201" s="156"/>
      <c r="AH201" s="289"/>
      <c r="AI201" s="167" t="s">
        <v>56</v>
      </c>
      <c r="AJ201" s="155" t="s">
        <v>67</v>
      </c>
      <c r="AK201" s="226" t="s">
        <v>573</v>
      </c>
      <c r="AL201" s="210"/>
    </row>
    <row r="202" ht="49.95" customHeight="1" spans="1:38">
      <c r="A202" s="65"/>
      <c r="B202" s="259"/>
      <c r="C202" s="67"/>
      <c r="D202" s="70"/>
      <c r="E202" s="260"/>
      <c r="F202" s="58"/>
      <c r="G202" s="261"/>
      <c r="H202" s="261"/>
      <c r="I202" s="122"/>
      <c r="J202" s="122"/>
      <c r="K202" s="261"/>
      <c r="L202" s="261"/>
      <c r="M202" s="261"/>
      <c r="N202" s="156" t="s">
        <v>891</v>
      </c>
      <c r="O202" s="156" t="s">
        <v>945</v>
      </c>
      <c r="P202" s="156" t="s">
        <v>946</v>
      </c>
      <c r="Q202" s="156"/>
      <c r="R202" s="156"/>
      <c r="S202" s="156" t="s">
        <v>947</v>
      </c>
      <c r="T202" s="156" t="s">
        <v>966</v>
      </c>
      <c r="U202" s="156" t="s">
        <v>967</v>
      </c>
      <c r="V202" s="156"/>
      <c r="W202" s="156" t="s">
        <v>354</v>
      </c>
      <c r="X202" s="59">
        <v>182.17</v>
      </c>
      <c r="Y202" s="155" t="s">
        <v>515</v>
      </c>
      <c r="Z202" s="156"/>
      <c r="AA202" s="184">
        <v>4</v>
      </c>
      <c r="AB202" s="184">
        <v>4</v>
      </c>
      <c r="AC202" s="155"/>
      <c r="AD202" s="155"/>
      <c r="AE202" s="156"/>
      <c r="AF202" s="156"/>
      <c r="AG202" s="156"/>
      <c r="AH202" s="289"/>
      <c r="AI202" s="167" t="s">
        <v>56</v>
      </c>
      <c r="AJ202" s="155" t="s">
        <v>67</v>
      </c>
      <c r="AK202" s="226" t="s">
        <v>573</v>
      </c>
      <c r="AL202" s="210"/>
    </row>
    <row r="203" ht="49.95" customHeight="1" spans="1:38">
      <c r="A203" s="65"/>
      <c r="B203" s="259"/>
      <c r="C203" s="67"/>
      <c r="D203" s="70"/>
      <c r="E203" s="260"/>
      <c r="F203" s="58"/>
      <c r="G203" s="261"/>
      <c r="H203" s="261"/>
      <c r="I203" s="122"/>
      <c r="J203" s="122"/>
      <c r="K203" s="261"/>
      <c r="L203" s="261"/>
      <c r="M203" s="261"/>
      <c r="N203" s="156" t="s">
        <v>891</v>
      </c>
      <c r="O203" s="156" t="s">
        <v>945</v>
      </c>
      <c r="P203" s="156" t="s">
        <v>946</v>
      </c>
      <c r="Q203" s="156"/>
      <c r="R203" s="156"/>
      <c r="S203" s="156" t="s">
        <v>947</v>
      </c>
      <c r="T203" s="156" t="s">
        <v>968</v>
      </c>
      <c r="U203" s="156" t="s">
        <v>969</v>
      </c>
      <c r="V203" s="156"/>
      <c r="W203" s="156" t="s">
        <v>354</v>
      </c>
      <c r="X203" s="59">
        <v>253.28</v>
      </c>
      <c r="Y203" s="155" t="s">
        <v>515</v>
      </c>
      <c r="Z203" s="156"/>
      <c r="AA203" s="184">
        <v>4</v>
      </c>
      <c r="AB203" s="184">
        <v>4</v>
      </c>
      <c r="AC203" s="155"/>
      <c r="AD203" s="155"/>
      <c r="AE203" s="156"/>
      <c r="AF203" s="156"/>
      <c r="AG203" s="156"/>
      <c r="AH203" s="289"/>
      <c r="AI203" s="167" t="s">
        <v>56</v>
      </c>
      <c r="AJ203" s="155" t="s">
        <v>67</v>
      </c>
      <c r="AK203" s="226" t="s">
        <v>573</v>
      </c>
      <c r="AL203" s="210"/>
    </row>
    <row r="204" ht="49.95" customHeight="1" spans="1:38">
      <c r="A204" s="65"/>
      <c r="B204" s="259"/>
      <c r="C204" s="67"/>
      <c r="D204" s="70"/>
      <c r="E204" s="260"/>
      <c r="F204" s="58"/>
      <c r="G204" s="261"/>
      <c r="H204" s="261"/>
      <c r="I204" s="122"/>
      <c r="J204" s="122"/>
      <c r="K204" s="261"/>
      <c r="L204" s="261"/>
      <c r="M204" s="261"/>
      <c r="N204" s="156" t="s">
        <v>891</v>
      </c>
      <c r="O204" s="156" t="s">
        <v>945</v>
      </c>
      <c r="P204" s="156" t="s">
        <v>946</v>
      </c>
      <c r="Q204" s="156"/>
      <c r="R204" s="156"/>
      <c r="S204" s="156" t="s">
        <v>963</v>
      </c>
      <c r="T204" s="156" t="s">
        <v>970</v>
      </c>
      <c r="U204" s="156" t="s">
        <v>971</v>
      </c>
      <c r="V204" s="156"/>
      <c r="W204" s="156" t="s">
        <v>354</v>
      </c>
      <c r="X204" s="59">
        <v>461.84</v>
      </c>
      <c r="Y204" s="155" t="s">
        <v>354</v>
      </c>
      <c r="Z204" s="156"/>
      <c r="AA204" s="184">
        <v>4</v>
      </c>
      <c r="AB204" s="184">
        <v>4</v>
      </c>
      <c r="AC204" s="155"/>
      <c r="AD204" s="155"/>
      <c r="AE204" s="156"/>
      <c r="AF204" s="156"/>
      <c r="AG204" s="156"/>
      <c r="AH204" s="289"/>
      <c r="AI204" s="167" t="s">
        <v>56</v>
      </c>
      <c r="AJ204" s="155" t="s">
        <v>67</v>
      </c>
      <c r="AK204" s="226" t="s">
        <v>573</v>
      </c>
      <c r="AL204" s="210"/>
    </row>
    <row r="205" ht="49.95" customHeight="1" spans="1:38">
      <c r="A205" s="65"/>
      <c r="B205" s="259"/>
      <c r="C205" s="67"/>
      <c r="D205" s="70"/>
      <c r="E205" s="260"/>
      <c r="F205" s="58"/>
      <c r="G205" s="261"/>
      <c r="H205" s="261"/>
      <c r="I205" s="122"/>
      <c r="J205" s="122"/>
      <c r="K205" s="261"/>
      <c r="L205" s="261"/>
      <c r="M205" s="261"/>
      <c r="N205" s="156" t="s">
        <v>891</v>
      </c>
      <c r="O205" s="156" t="s">
        <v>945</v>
      </c>
      <c r="P205" s="156" t="s">
        <v>946</v>
      </c>
      <c r="Q205" s="156"/>
      <c r="R205" s="156"/>
      <c r="S205" s="156" t="s">
        <v>963</v>
      </c>
      <c r="T205" s="156" t="s">
        <v>972</v>
      </c>
      <c r="U205" s="156" t="s">
        <v>973</v>
      </c>
      <c r="V205" s="156"/>
      <c r="W205" s="156" t="s">
        <v>354</v>
      </c>
      <c r="X205" s="59">
        <v>67.75</v>
      </c>
      <c r="Y205" s="155" t="s">
        <v>194</v>
      </c>
      <c r="Z205" s="156"/>
      <c r="AA205" s="184">
        <v>2</v>
      </c>
      <c r="AB205" s="184">
        <v>2</v>
      </c>
      <c r="AC205" s="155"/>
      <c r="AD205" s="155"/>
      <c r="AE205" s="156"/>
      <c r="AF205" s="156"/>
      <c r="AG205" s="156"/>
      <c r="AH205" s="289"/>
      <c r="AI205" s="167" t="s">
        <v>56</v>
      </c>
      <c r="AJ205" s="155" t="s">
        <v>67</v>
      </c>
      <c r="AK205" s="226" t="s">
        <v>573</v>
      </c>
      <c r="AL205" s="210"/>
    </row>
    <row r="206" ht="49.95" customHeight="1" spans="1:38">
      <c r="A206" s="65"/>
      <c r="B206" s="259"/>
      <c r="C206" s="67"/>
      <c r="D206" s="70"/>
      <c r="E206" s="260"/>
      <c r="F206" s="58"/>
      <c r="G206" s="261"/>
      <c r="H206" s="261"/>
      <c r="I206" s="122"/>
      <c r="J206" s="122"/>
      <c r="K206" s="261"/>
      <c r="L206" s="261"/>
      <c r="M206" s="261"/>
      <c r="N206" s="156" t="s">
        <v>891</v>
      </c>
      <c r="O206" s="156" t="s">
        <v>945</v>
      </c>
      <c r="P206" s="156" t="s">
        <v>946</v>
      </c>
      <c r="Q206" s="156"/>
      <c r="R206" s="156"/>
      <c r="S206" s="156" t="s">
        <v>963</v>
      </c>
      <c r="T206" s="156" t="s">
        <v>974</v>
      </c>
      <c r="U206" s="156" t="s">
        <v>975</v>
      </c>
      <c r="V206" s="156"/>
      <c r="W206" s="156" t="s">
        <v>354</v>
      </c>
      <c r="X206" s="59">
        <v>70.15</v>
      </c>
      <c r="Y206" s="155" t="s">
        <v>194</v>
      </c>
      <c r="Z206" s="156"/>
      <c r="AA206" s="184">
        <v>2</v>
      </c>
      <c r="AB206" s="184">
        <v>2</v>
      </c>
      <c r="AC206" s="155"/>
      <c r="AD206" s="155"/>
      <c r="AE206" s="156"/>
      <c r="AF206" s="156"/>
      <c r="AG206" s="156"/>
      <c r="AH206" s="289"/>
      <c r="AI206" s="167" t="s">
        <v>56</v>
      </c>
      <c r="AJ206" s="155" t="s">
        <v>67</v>
      </c>
      <c r="AK206" s="226" t="s">
        <v>573</v>
      </c>
      <c r="AL206" s="210"/>
    </row>
    <row r="207" ht="49.95" customHeight="1" spans="1:38">
      <c r="A207" s="65"/>
      <c r="B207" s="259"/>
      <c r="C207" s="67"/>
      <c r="D207" s="70"/>
      <c r="E207" s="260"/>
      <c r="F207" s="58"/>
      <c r="G207" s="261"/>
      <c r="H207" s="261"/>
      <c r="I207" s="122"/>
      <c r="J207" s="122"/>
      <c r="K207" s="261"/>
      <c r="L207" s="261"/>
      <c r="M207" s="261"/>
      <c r="N207" s="156" t="s">
        <v>891</v>
      </c>
      <c r="O207" s="156" t="s">
        <v>945</v>
      </c>
      <c r="P207" s="156" t="s">
        <v>946</v>
      </c>
      <c r="Q207" s="156"/>
      <c r="R207" s="156"/>
      <c r="S207" s="156" t="s">
        <v>963</v>
      </c>
      <c r="T207" s="156" t="s">
        <v>976</v>
      </c>
      <c r="U207" s="156" t="s">
        <v>977</v>
      </c>
      <c r="V207" s="156"/>
      <c r="W207" s="156" t="s">
        <v>354</v>
      </c>
      <c r="X207" s="59">
        <v>69.36</v>
      </c>
      <c r="Y207" s="155" t="s">
        <v>194</v>
      </c>
      <c r="Z207" s="156"/>
      <c r="AA207" s="184">
        <v>2</v>
      </c>
      <c r="AB207" s="184">
        <v>2</v>
      </c>
      <c r="AC207" s="155"/>
      <c r="AD207" s="155"/>
      <c r="AE207" s="156"/>
      <c r="AF207" s="156"/>
      <c r="AG207" s="156"/>
      <c r="AH207" s="289"/>
      <c r="AI207" s="167" t="s">
        <v>56</v>
      </c>
      <c r="AJ207" s="155" t="s">
        <v>67</v>
      </c>
      <c r="AK207" s="226" t="s">
        <v>573</v>
      </c>
      <c r="AL207" s="210"/>
    </row>
    <row r="208" ht="49.95" customHeight="1" spans="1:38">
      <c r="A208" s="65"/>
      <c r="B208" s="259"/>
      <c r="C208" s="67"/>
      <c r="D208" s="70"/>
      <c r="E208" s="260"/>
      <c r="F208" s="58"/>
      <c r="G208" s="261"/>
      <c r="H208" s="261"/>
      <c r="I208" s="122"/>
      <c r="J208" s="122"/>
      <c r="K208" s="261"/>
      <c r="L208" s="261"/>
      <c r="M208" s="261"/>
      <c r="N208" s="156" t="s">
        <v>891</v>
      </c>
      <c r="O208" s="156" t="s">
        <v>945</v>
      </c>
      <c r="P208" s="156" t="s">
        <v>946</v>
      </c>
      <c r="Q208" s="156"/>
      <c r="R208" s="156"/>
      <c r="S208" s="156" t="s">
        <v>963</v>
      </c>
      <c r="T208" s="156" t="s">
        <v>978</v>
      </c>
      <c r="U208" s="156" t="s">
        <v>979</v>
      </c>
      <c r="V208" s="156"/>
      <c r="W208" s="156" t="s">
        <v>354</v>
      </c>
      <c r="X208" s="59">
        <v>74.96</v>
      </c>
      <c r="Y208" s="155" t="s">
        <v>194</v>
      </c>
      <c r="Z208" s="156"/>
      <c r="AA208" s="184">
        <v>2</v>
      </c>
      <c r="AB208" s="184">
        <v>2</v>
      </c>
      <c r="AC208" s="155"/>
      <c r="AD208" s="155"/>
      <c r="AE208" s="156"/>
      <c r="AF208" s="156"/>
      <c r="AG208" s="156"/>
      <c r="AH208" s="289"/>
      <c r="AI208" s="167" t="s">
        <v>56</v>
      </c>
      <c r="AJ208" s="155" t="s">
        <v>67</v>
      </c>
      <c r="AK208" s="226" t="s">
        <v>573</v>
      </c>
      <c r="AL208" s="210"/>
    </row>
    <row r="209" ht="49.95" customHeight="1" spans="1:38">
      <c r="A209" s="65"/>
      <c r="B209" s="259"/>
      <c r="C209" s="67"/>
      <c r="D209" s="70"/>
      <c r="E209" s="260"/>
      <c r="F209" s="58"/>
      <c r="G209" s="261"/>
      <c r="H209" s="261"/>
      <c r="I209" s="122"/>
      <c r="J209" s="122"/>
      <c r="K209" s="261"/>
      <c r="L209" s="261"/>
      <c r="M209" s="261"/>
      <c r="N209" s="156" t="s">
        <v>891</v>
      </c>
      <c r="O209" s="156" t="s">
        <v>945</v>
      </c>
      <c r="P209" s="156" t="s">
        <v>946</v>
      </c>
      <c r="Q209" s="156"/>
      <c r="R209" s="156"/>
      <c r="S209" s="156" t="s">
        <v>980</v>
      </c>
      <c r="T209" s="156" t="s">
        <v>981</v>
      </c>
      <c r="U209" s="156" t="s">
        <v>982</v>
      </c>
      <c r="V209" s="156"/>
      <c r="W209" s="156" t="s">
        <v>983</v>
      </c>
      <c r="X209" s="59">
        <v>7845.65</v>
      </c>
      <c r="Y209" s="155" t="s">
        <v>483</v>
      </c>
      <c r="Z209" s="156"/>
      <c r="AA209" s="184" t="s">
        <v>176</v>
      </c>
      <c r="AB209" s="184" t="s">
        <v>176</v>
      </c>
      <c r="AC209" s="155"/>
      <c r="AD209" s="155"/>
      <c r="AE209" s="156"/>
      <c r="AF209" s="156"/>
      <c r="AG209" s="156"/>
      <c r="AH209" s="289"/>
      <c r="AI209" s="167" t="s">
        <v>56</v>
      </c>
      <c r="AJ209" s="155" t="s">
        <v>67</v>
      </c>
      <c r="AK209" s="226" t="s">
        <v>573</v>
      </c>
      <c r="AL209" s="174"/>
    </row>
    <row r="210" ht="49.95" customHeight="1" spans="1:38">
      <c r="A210" s="65">
        <v>77</v>
      </c>
      <c r="B210" s="262" t="s">
        <v>984</v>
      </c>
      <c r="C210" s="67"/>
      <c r="D210" s="70"/>
      <c r="E210" s="166" t="s">
        <v>985</v>
      </c>
      <c r="F210" s="263">
        <v>44377</v>
      </c>
      <c r="G210" s="264">
        <v>4547.83</v>
      </c>
      <c r="H210" s="265">
        <v>1199.32</v>
      </c>
      <c r="I210" s="275">
        <v>5747</v>
      </c>
      <c r="J210" s="276"/>
      <c r="K210" s="265">
        <v>5747.15</v>
      </c>
      <c r="L210" s="156" t="s">
        <v>404</v>
      </c>
      <c r="M210" s="156" t="s">
        <v>986</v>
      </c>
      <c r="N210" s="156" t="s">
        <v>891</v>
      </c>
      <c r="O210" s="156" t="s">
        <v>945</v>
      </c>
      <c r="P210" s="156" t="s">
        <v>946</v>
      </c>
      <c r="Q210" s="156"/>
      <c r="R210" s="156"/>
      <c r="S210" s="156"/>
      <c r="T210" s="156"/>
      <c r="U210" s="156"/>
      <c r="V210" s="156"/>
      <c r="W210" s="156"/>
      <c r="X210" s="59"/>
      <c r="Y210" s="155"/>
      <c r="Z210" s="156"/>
      <c r="AA210" s="184"/>
      <c r="AB210" s="184"/>
      <c r="AC210" s="155"/>
      <c r="AD210" s="155"/>
      <c r="AE210" s="156"/>
      <c r="AF210" s="156"/>
      <c r="AG210" s="156"/>
      <c r="AH210" s="289" t="s">
        <v>987</v>
      </c>
      <c r="AI210" s="167" t="s">
        <v>56</v>
      </c>
      <c r="AJ210" s="155" t="s">
        <v>67</v>
      </c>
      <c r="AK210" s="226" t="s">
        <v>573</v>
      </c>
      <c r="AL210" s="167" t="s">
        <v>389</v>
      </c>
    </row>
    <row r="211" ht="49.95" customHeight="1" spans="1:38">
      <c r="A211" s="65">
        <v>78</v>
      </c>
      <c r="B211" s="262" t="s">
        <v>984</v>
      </c>
      <c r="C211" s="67"/>
      <c r="D211" s="70"/>
      <c r="E211" s="166" t="s">
        <v>988</v>
      </c>
      <c r="F211" s="263">
        <v>44377</v>
      </c>
      <c r="G211" s="155">
        <v>664</v>
      </c>
      <c r="H211" s="156">
        <v>79.48</v>
      </c>
      <c r="I211" s="156">
        <v>743</v>
      </c>
      <c r="J211" s="276"/>
      <c r="K211" s="156">
        <v>743.47</v>
      </c>
      <c r="L211" s="156" t="s">
        <v>404</v>
      </c>
      <c r="M211" s="156" t="s">
        <v>989</v>
      </c>
      <c r="N211" s="156" t="s">
        <v>891</v>
      </c>
      <c r="O211" s="156" t="s">
        <v>945</v>
      </c>
      <c r="P211" s="156" t="s">
        <v>990</v>
      </c>
      <c r="Q211" s="156" t="s">
        <v>76</v>
      </c>
      <c r="R211" s="156"/>
      <c r="S211" s="156"/>
      <c r="T211" s="156"/>
      <c r="U211" s="156"/>
      <c r="V211" s="156"/>
      <c r="W211" s="156"/>
      <c r="X211" s="59"/>
      <c r="Y211" s="155"/>
      <c r="Z211" s="156"/>
      <c r="AA211" s="184"/>
      <c r="AB211" s="184"/>
      <c r="AC211" s="155"/>
      <c r="AD211" s="155"/>
      <c r="AE211" s="156"/>
      <c r="AF211" s="156"/>
      <c r="AG211" s="156"/>
      <c r="AH211" s="289" t="s">
        <v>991</v>
      </c>
      <c r="AI211" s="167" t="s">
        <v>56</v>
      </c>
      <c r="AJ211" s="155" t="s">
        <v>67</v>
      </c>
      <c r="AK211" s="226" t="s">
        <v>573</v>
      </c>
      <c r="AL211" s="167" t="s">
        <v>940</v>
      </c>
    </row>
    <row r="212" ht="49.95" customHeight="1" spans="1:38">
      <c r="A212" s="65">
        <v>79</v>
      </c>
      <c r="B212" s="262" t="s">
        <v>992</v>
      </c>
      <c r="C212" s="67"/>
      <c r="D212" s="70"/>
      <c r="E212" s="166" t="s">
        <v>993</v>
      </c>
      <c r="F212" s="263">
        <v>44377</v>
      </c>
      <c r="G212" s="155">
        <v>750</v>
      </c>
      <c r="H212" s="156">
        <v>225.96</v>
      </c>
      <c r="I212" s="156">
        <v>976</v>
      </c>
      <c r="J212" s="276"/>
      <c r="K212" s="156">
        <v>975.96</v>
      </c>
      <c r="L212" s="156" t="s">
        <v>943</v>
      </c>
      <c r="M212" s="156" t="s">
        <v>994</v>
      </c>
      <c r="N212" s="156" t="s">
        <v>891</v>
      </c>
      <c r="O212" s="156" t="s">
        <v>945</v>
      </c>
      <c r="P212" s="156" t="s">
        <v>946</v>
      </c>
      <c r="Q212" s="156"/>
      <c r="R212" s="156"/>
      <c r="S212" s="156"/>
      <c r="T212" s="156"/>
      <c r="U212" s="156" t="s">
        <v>995</v>
      </c>
      <c r="V212" s="156"/>
      <c r="W212" s="156"/>
      <c r="X212" s="59"/>
      <c r="Y212" s="155"/>
      <c r="Z212" s="282"/>
      <c r="AA212" s="184"/>
      <c r="AB212" s="184"/>
      <c r="AC212" s="155"/>
      <c r="AD212" s="155"/>
      <c r="AE212" s="156" t="s">
        <v>996</v>
      </c>
      <c r="AF212" s="265">
        <v>12640</v>
      </c>
      <c r="AG212" s="156"/>
      <c r="AH212" s="290" t="s">
        <v>997</v>
      </c>
      <c r="AI212" s="167" t="s">
        <v>56</v>
      </c>
      <c r="AJ212" s="291" t="s">
        <v>67</v>
      </c>
      <c r="AK212" s="292" t="s">
        <v>573</v>
      </c>
      <c r="AL212" s="167" t="s">
        <v>998</v>
      </c>
    </row>
    <row r="213" ht="49.95" customHeight="1" spans="1:38">
      <c r="A213" s="98">
        <v>83</v>
      </c>
      <c r="B213" s="84" t="s">
        <v>518</v>
      </c>
      <c r="C213" s="266" t="s">
        <v>999</v>
      </c>
      <c r="D213" s="53"/>
      <c r="E213" s="143" t="s">
        <v>1000</v>
      </c>
      <c r="F213" s="100">
        <v>43373</v>
      </c>
      <c r="G213" s="101">
        <v>2500</v>
      </c>
      <c r="H213" s="102">
        <v>869.09</v>
      </c>
      <c r="I213" s="130">
        <v>3369.09</v>
      </c>
      <c r="J213" s="130">
        <v>17.15</v>
      </c>
      <c r="K213" s="101">
        <v>3386.24</v>
      </c>
      <c r="L213" s="132" t="s">
        <v>51</v>
      </c>
      <c r="M213" s="69" t="s">
        <v>1001</v>
      </c>
      <c r="N213" s="71" t="s">
        <v>105</v>
      </c>
      <c r="O213" s="71" t="s">
        <v>258</v>
      </c>
      <c r="P213" s="69" t="s">
        <v>503</v>
      </c>
      <c r="Q213" s="71" t="s">
        <v>1002</v>
      </c>
      <c r="R213" s="71" t="s">
        <v>1003</v>
      </c>
      <c r="S213" s="69" t="s">
        <v>1004</v>
      </c>
      <c r="T213" s="71" t="s">
        <v>1005</v>
      </c>
      <c r="U213" s="166" t="s">
        <v>1006</v>
      </c>
      <c r="V213" s="69" t="s">
        <v>1007</v>
      </c>
      <c r="W213" s="167" t="s">
        <v>811</v>
      </c>
      <c r="X213" s="81">
        <v>384.94</v>
      </c>
      <c r="Y213" s="194" t="s">
        <v>983</v>
      </c>
      <c r="Z213" s="194" t="s">
        <v>56</v>
      </c>
      <c r="AA213" s="195">
        <v>2</v>
      </c>
      <c r="AB213" s="240" t="s">
        <v>1008</v>
      </c>
      <c r="AC213" s="67" t="s">
        <v>56</v>
      </c>
      <c r="AD213" s="67" t="s">
        <v>1009</v>
      </c>
      <c r="AE213" s="196"/>
      <c r="AF213" s="196"/>
      <c r="AG213" s="293"/>
      <c r="AH213" s="255" t="s">
        <v>1010</v>
      </c>
      <c r="AI213" s="255" t="s">
        <v>56</v>
      </c>
      <c r="AJ213" s="255" t="s">
        <v>67</v>
      </c>
      <c r="AK213" s="294" t="s">
        <v>820</v>
      </c>
      <c r="AL213" s="172" t="s">
        <v>1011</v>
      </c>
    </row>
    <row r="214" ht="49.95" customHeight="1" spans="1:38">
      <c r="A214" s="98"/>
      <c r="B214" s="84"/>
      <c r="C214" s="266"/>
      <c r="D214" s="53"/>
      <c r="E214" s="143"/>
      <c r="F214" s="100"/>
      <c r="G214" s="101"/>
      <c r="H214" s="102"/>
      <c r="I214" s="130"/>
      <c r="J214" s="130"/>
      <c r="K214" s="101"/>
      <c r="L214" s="132"/>
      <c r="M214" s="69"/>
      <c r="N214" s="71"/>
      <c r="O214" s="71"/>
      <c r="P214" s="69"/>
      <c r="Q214" s="71"/>
      <c r="R214" s="71"/>
      <c r="S214" s="69"/>
      <c r="T214" s="71" t="s">
        <v>1012</v>
      </c>
      <c r="U214" s="166" t="s">
        <v>1013</v>
      </c>
      <c r="V214" s="69"/>
      <c r="W214" s="167" t="s">
        <v>811</v>
      </c>
      <c r="X214" s="81">
        <v>540.51</v>
      </c>
      <c r="Y214" s="194" t="s">
        <v>983</v>
      </c>
      <c r="Z214" s="194" t="s">
        <v>56</v>
      </c>
      <c r="AA214" s="195">
        <v>2</v>
      </c>
      <c r="AB214" s="240"/>
      <c r="AC214" s="67" t="s">
        <v>56</v>
      </c>
      <c r="AD214" s="67"/>
      <c r="AE214" s="196"/>
      <c r="AF214" s="196"/>
      <c r="AG214" s="293"/>
      <c r="AH214" s="255"/>
      <c r="AI214" s="255"/>
      <c r="AJ214" s="255"/>
      <c r="AK214" s="294"/>
      <c r="AL214" s="210"/>
    </row>
    <row r="215" ht="49.95" customHeight="1" spans="1:38">
      <c r="A215" s="98"/>
      <c r="B215" s="84"/>
      <c r="C215" s="266"/>
      <c r="D215" s="53"/>
      <c r="E215" s="143"/>
      <c r="F215" s="100"/>
      <c r="G215" s="101"/>
      <c r="H215" s="102"/>
      <c r="I215" s="130"/>
      <c r="J215" s="130"/>
      <c r="K215" s="101"/>
      <c r="L215" s="132"/>
      <c r="M215" s="69"/>
      <c r="N215" s="71"/>
      <c r="O215" s="71"/>
      <c r="P215" s="69"/>
      <c r="Q215" s="71"/>
      <c r="R215" s="71"/>
      <c r="S215" s="69"/>
      <c r="T215" s="71" t="s">
        <v>1014</v>
      </c>
      <c r="U215" s="166" t="s">
        <v>1015</v>
      </c>
      <c r="V215" s="69"/>
      <c r="W215" s="167" t="s">
        <v>811</v>
      </c>
      <c r="X215" s="81">
        <v>197.06</v>
      </c>
      <c r="Y215" s="194" t="s">
        <v>983</v>
      </c>
      <c r="Z215" s="194" t="s">
        <v>56</v>
      </c>
      <c r="AA215" s="195">
        <v>3</v>
      </c>
      <c r="AB215" s="240" t="s">
        <v>1016</v>
      </c>
      <c r="AC215" s="67" t="s">
        <v>56</v>
      </c>
      <c r="AD215" s="67" t="s">
        <v>287</v>
      </c>
      <c r="AE215" s="196"/>
      <c r="AF215" s="196"/>
      <c r="AG215" s="293"/>
      <c r="AH215" s="255"/>
      <c r="AI215" s="255"/>
      <c r="AJ215" s="255"/>
      <c r="AK215" s="294"/>
      <c r="AL215" s="210"/>
    </row>
    <row r="216" ht="49.95" customHeight="1" spans="1:38">
      <c r="A216" s="98"/>
      <c r="B216" s="84"/>
      <c r="C216" s="266"/>
      <c r="D216" s="53"/>
      <c r="E216" s="143"/>
      <c r="F216" s="100"/>
      <c r="G216" s="101"/>
      <c r="H216" s="102"/>
      <c r="I216" s="130"/>
      <c r="J216" s="130"/>
      <c r="K216" s="101"/>
      <c r="L216" s="132"/>
      <c r="M216" s="69"/>
      <c r="N216" s="71"/>
      <c r="O216" s="71"/>
      <c r="P216" s="69"/>
      <c r="Q216" s="71"/>
      <c r="R216" s="71"/>
      <c r="S216" s="69"/>
      <c r="T216" s="71"/>
      <c r="U216" s="166"/>
      <c r="V216" s="69"/>
      <c r="W216" s="167" t="s">
        <v>811</v>
      </c>
      <c r="X216" s="81">
        <v>997.61</v>
      </c>
      <c r="Y216" s="194" t="s">
        <v>983</v>
      </c>
      <c r="Z216" s="194" t="s">
        <v>56</v>
      </c>
      <c r="AA216" s="195">
        <v>3</v>
      </c>
      <c r="AB216" s="240"/>
      <c r="AC216" s="67" t="s">
        <v>56</v>
      </c>
      <c r="AD216" s="67" t="s">
        <v>287</v>
      </c>
      <c r="AE216" s="196"/>
      <c r="AF216" s="196"/>
      <c r="AG216" s="293"/>
      <c r="AH216" s="255"/>
      <c r="AI216" s="255"/>
      <c r="AJ216" s="255"/>
      <c r="AK216" s="294"/>
      <c r="AL216" s="174"/>
    </row>
    <row r="217" ht="49.95" customHeight="1" spans="1:38">
      <c r="A217" s="98">
        <f>MAX($A$3:A216)+1</f>
        <v>84</v>
      </c>
      <c r="B217" s="84" t="s">
        <v>1017</v>
      </c>
      <c r="C217" s="266"/>
      <c r="D217" s="53"/>
      <c r="E217" s="71" t="s">
        <v>1018</v>
      </c>
      <c r="F217" s="100">
        <v>43373</v>
      </c>
      <c r="G217" s="101">
        <v>750</v>
      </c>
      <c r="H217" s="102">
        <v>8.83</v>
      </c>
      <c r="I217" s="130">
        <v>758.83</v>
      </c>
      <c r="J217" s="130">
        <v>0</v>
      </c>
      <c r="K217" s="101">
        <v>758.83</v>
      </c>
      <c r="L217" s="132" t="s">
        <v>51</v>
      </c>
      <c r="M217" s="101" t="s">
        <v>1019</v>
      </c>
      <c r="N217" s="71"/>
      <c r="O217" s="71"/>
      <c r="P217" s="69" t="s">
        <v>1020</v>
      </c>
      <c r="Q217" s="71"/>
      <c r="R217" s="71"/>
      <c r="S217" s="69" t="s">
        <v>1021</v>
      </c>
      <c r="T217" s="71" t="s">
        <v>1022</v>
      </c>
      <c r="U217" s="166" t="s">
        <v>1023</v>
      </c>
      <c r="V217" s="71"/>
      <c r="W217" s="167" t="s">
        <v>697</v>
      </c>
      <c r="X217" s="81">
        <v>59.85</v>
      </c>
      <c r="Y217" s="194" t="s">
        <v>983</v>
      </c>
      <c r="Z217" s="194" t="s">
        <v>56</v>
      </c>
      <c r="AA217" s="195">
        <v>-1</v>
      </c>
      <c r="AB217" s="195">
        <v>1</v>
      </c>
      <c r="AC217" s="67" t="s">
        <v>76</v>
      </c>
      <c r="AD217" s="67"/>
      <c r="AE217" s="196"/>
      <c r="AF217" s="196"/>
      <c r="AG217" s="293"/>
      <c r="AH217" s="255" t="s">
        <v>1024</v>
      </c>
      <c r="AI217" s="255" t="s">
        <v>76</v>
      </c>
      <c r="AJ217" s="255" t="s">
        <v>67</v>
      </c>
      <c r="AK217" s="294" t="s">
        <v>213</v>
      </c>
      <c r="AL217" s="172" t="s">
        <v>1025</v>
      </c>
    </row>
    <row r="218" ht="49.95" customHeight="1" spans="1:38">
      <c r="A218" s="98"/>
      <c r="B218" s="84"/>
      <c r="C218" s="266"/>
      <c r="D218" s="53"/>
      <c r="E218" s="71"/>
      <c r="F218" s="100"/>
      <c r="G218" s="101"/>
      <c r="H218" s="102"/>
      <c r="I218" s="130"/>
      <c r="J218" s="130"/>
      <c r="K218" s="101"/>
      <c r="L218" s="132"/>
      <c r="M218" s="101"/>
      <c r="N218" s="71"/>
      <c r="O218" s="71"/>
      <c r="P218" s="69"/>
      <c r="Q218" s="71"/>
      <c r="R218" s="71"/>
      <c r="S218" s="69"/>
      <c r="T218" s="71" t="s">
        <v>1026</v>
      </c>
      <c r="U218" s="166" t="s">
        <v>1027</v>
      </c>
      <c r="V218" s="71"/>
      <c r="W218" s="167" t="s">
        <v>697</v>
      </c>
      <c r="X218" s="81">
        <v>62.88</v>
      </c>
      <c r="Y218" s="194" t="s">
        <v>983</v>
      </c>
      <c r="Z218" s="194" t="s">
        <v>56</v>
      </c>
      <c r="AA218" s="195">
        <v>-1</v>
      </c>
      <c r="AB218" s="195">
        <v>1</v>
      </c>
      <c r="AC218" s="67" t="s">
        <v>76</v>
      </c>
      <c r="AD218" s="67">
        <v>12</v>
      </c>
      <c r="AE218" s="196"/>
      <c r="AF218" s="196"/>
      <c r="AG218" s="293"/>
      <c r="AH218" s="255"/>
      <c r="AI218" s="255"/>
      <c r="AJ218" s="255"/>
      <c r="AK218" s="294"/>
      <c r="AL218" s="210"/>
    </row>
    <row r="219" ht="49.95" customHeight="1" spans="1:38">
      <c r="A219" s="98"/>
      <c r="B219" s="84"/>
      <c r="C219" s="266"/>
      <c r="D219" s="53"/>
      <c r="E219" s="71"/>
      <c r="F219" s="100"/>
      <c r="G219" s="101"/>
      <c r="H219" s="102"/>
      <c r="I219" s="130"/>
      <c r="J219" s="130"/>
      <c r="K219" s="101"/>
      <c r="L219" s="132"/>
      <c r="M219" s="101"/>
      <c r="N219" s="71"/>
      <c r="O219" s="71"/>
      <c r="P219" s="69"/>
      <c r="Q219" s="71"/>
      <c r="R219" s="71"/>
      <c r="S219" s="69"/>
      <c r="T219" s="71" t="s">
        <v>1028</v>
      </c>
      <c r="U219" s="166" t="s">
        <v>1029</v>
      </c>
      <c r="V219" s="71"/>
      <c r="W219" s="167" t="s">
        <v>697</v>
      </c>
      <c r="X219" s="81">
        <v>81.04</v>
      </c>
      <c r="Y219" s="194" t="s">
        <v>983</v>
      </c>
      <c r="Z219" s="194" t="s">
        <v>56</v>
      </c>
      <c r="AA219" s="195">
        <v>-1</v>
      </c>
      <c r="AB219" s="195">
        <v>1</v>
      </c>
      <c r="AC219" s="67" t="s">
        <v>76</v>
      </c>
      <c r="AD219" s="67"/>
      <c r="AE219" s="196"/>
      <c r="AF219" s="196"/>
      <c r="AG219" s="293"/>
      <c r="AH219" s="255"/>
      <c r="AI219" s="255"/>
      <c r="AJ219" s="255"/>
      <c r="AK219" s="294"/>
      <c r="AL219" s="210"/>
    </row>
    <row r="220" ht="49.95" customHeight="1" spans="1:38">
      <c r="A220" s="98"/>
      <c r="B220" s="84"/>
      <c r="C220" s="266"/>
      <c r="D220" s="53"/>
      <c r="E220" s="71"/>
      <c r="F220" s="100"/>
      <c r="G220" s="101"/>
      <c r="H220" s="102"/>
      <c r="I220" s="130"/>
      <c r="J220" s="130"/>
      <c r="K220" s="101"/>
      <c r="L220" s="132"/>
      <c r="M220" s="101"/>
      <c r="N220" s="71"/>
      <c r="O220" s="71" t="s">
        <v>54</v>
      </c>
      <c r="P220" s="69"/>
      <c r="Q220" s="71"/>
      <c r="R220" s="71"/>
      <c r="S220" s="69"/>
      <c r="T220" s="71" t="s">
        <v>1030</v>
      </c>
      <c r="U220" s="166" t="s">
        <v>1031</v>
      </c>
      <c r="V220" s="71"/>
      <c r="W220" s="167" t="s">
        <v>697</v>
      </c>
      <c r="X220" s="81">
        <v>48.06</v>
      </c>
      <c r="Y220" s="194" t="s">
        <v>983</v>
      </c>
      <c r="Z220" s="194" t="s">
        <v>56</v>
      </c>
      <c r="AA220" s="195">
        <v>-1</v>
      </c>
      <c r="AB220" s="195">
        <v>1</v>
      </c>
      <c r="AC220" s="67" t="s">
        <v>76</v>
      </c>
      <c r="AD220" s="67"/>
      <c r="AE220" s="196"/>
      <c r="AF220" s="196"/>
      <c r="AG220" s="293"/>
      <c r="AH220" s="255"/>
      <c r="AI220" s="255"/>
      <c r="AJ220" s="255"/>
      <c r="AK220" s="294"/>
      <c r="AL220" s="210"/>
    </row>
    <row r="221" ht="49.95" customHeight="1" spans="1:38">
      <c r="A221" s="98"/>
      <c r="B221" s="84"/>
      <c r="C221" s="266"/>
      <c r="D221" s="53"/>
      <c r="E221" s="71"/>
      <c r="F221" s="100"/>
      <c r="G221" s="101"/>
      <c r="H221" s="102"/>
      <c r="I221" s="130"/>
      <c r="J221" s="130"/>
      <c r="K221" s="101"/>
      <c r="L221" s="132"/>
      <c r="M221" s="101"/>
      <c r="N221" s="71"/>
      <c r="O221" s="71"/>
      <c r="P221" s="69"/>
      <c r="Q221" s="71"/>
      <c r="R221" s="71"/>
      <c r="S221" s="69"/>
      <c r="T221" s="71" t="s">
        <v>1032</v>
      </c>
      <c r="U221" s="166" t="s">
        <v>1033</v>
      </c>
      <c r="V221" s="71"/>
      <c r="W221" s="167" t="s">
        <v>697</v>
      </c>
      <c r="X221" s="81">
        <v>82.42</v>
      </c>
      <c r="Y221" s="194" t="s">
        <v>983</v>
      </c>
      <c r="Z221" s="194" t="s">
        <v>56</v>
      </c>
      <c r="AA221" s="195">
        <v>-1</v>
      </c>
      <c r="AB221" s="195">
        <v>1</v>
      </c>
      <c r="AC221" s="67" t="s">
        <v>76</v>
      </c>
      <c r="AD221" s="67">
        <v>43</v>
      </c>
      <c r="AE221" s="196"/>
      <c r="AF221" s="196"/>
      <c r="AG221" s="293"/>
      <c r="AH221" s="255"/>
      <c r="AI221" s="255"/>
      <c r="AJ221" s="255"/>
      <c r="AK221" s="294"/>
      <c r="AL221" s="210"/>
    </row>
    <row r="222" ht="49.95" customHeight="1" spans="1:38">
      <c r="A222" s="98"/>
      <c r="B222" s="84"/>
      <c r="C222" s="266"/>
      <c r="D222" s="53"/>
      <c r="E222" s="71"/>
      <c r="F222" s="100"/>
      <c r="G222" s="101"/>
      <c r="H222" s="102"/>
      <c r="I222" s="130"/>
      <c r="J222" s="130"/>
      <c r="K222" s="101"/>
      <c r="L222" s="132"/>
      <c r="M222" s="101"/>
      <c r="N222" s="71"/>
      <c r="O222" s="71"/>
      <c r="P222" s="69"/>
      <c r="Q222" s="71"/>
      <c r="R222" s="71"/>
      <c r="S222" s="69"/>
      <c r="T222" s="71" t="s">
        <v>1034</v>
      </c>
      <c r="U222" s="166" t="s">
        <v>1035</v>
      </c>
      <c r="V222" s="71"/>
      <c r="W222" s="167" t="s">
        <v>697</v>
      </c>
      <c r="X222" s="81">
        <v>82.42</v>
      </c>
      <c r="Y222" s="194" t="s">
        <v>983</v>
      </c>
      <c r="Z222" s="194" t="s">
        <v>56</v>
      </c>
      <c r="AA222" s="195">
        <v>-1</v>
      </c>
      <c r="AB222" s="195">
        <v>1</v>
      </c>
      <c r="AC222" s="67" t="s">
        <v>76</v>
      </c>
      <c r="AD222" s="67"/>
      <c r="AE222" s="196"/>
      <c r="AF222" s="196"/>
      <c r="AG222" s="293"/>
      <c r="AH222" s="255"/>
      <c r="AI222" s="255"/>
      <c r="AJ222" s="255"/>
      <c r="AK222" s="294"/>
      <c r="AL222" s="210"/>
    </row>
    <row r="223" ht="49.95" customHeight="1" spans="1:38">
      <c r="A223" s="98"/>
      <c r="B223" s="84"/>
      <c r="C223" s="266"/>
      <c r="D223" s="53"/>
      <c r="E223" s="71"/>
      <c r="F223" s="100"/>
      <c r="G223" s="101"/>
      <c r="H223" s="102"/>
      <c r="I223" s="130"/>
      <c r="J223" s="130"/>
      <c r="K223" s="101"/>
      <c r="L223" s="132"/>
      <c r="M223" s="101"/>
      <c r="N223" s="71"/>
      <c r="O223" s="71"/>
      <c r="P223" s="69"/>
      <c r="Q223" s="71"/>
      <c r="R223" s="71"/>
      <c r="S223" s="69"/>
      <c r="T223" s="71" t="s">
        <v>1036</v>
      </c>
      <c r="U223" s="166" t="s">
        <v>1037</v>
      </c>
      <c r="V223" s="71"/>
      <c r="W223" s="167" t="s">
        <v>697</v>
      </c>
      <c r="X223" s="81">
        <v>156.28</v>
      </c>
      <c r="Y223" s="194" t="s">
        <v>983</v>
      </c>
      <c r="Z223" s="194" t="s">
        <v>56</v>
      </c>
      <c r="AA223" s="195">
        <v>-1</v>
      </c>
      <c r="AB223" s="195">
        <v>1</v>
      </c>
      <c r="AC223" s="67" t="s">
        <v>76</v>
      </c>
      <c r="AD223" s="67"/>
      <c r="AE223" s="196"/>
      <c r="AF223" s="196"/>
      <c r="AG223" s="293"/>
      <c r="AH223" s="255"/>
      <c r="AI223" s="255"/>
      <c r="AJ223" s="255"/>
      <c r="AK223" s="294"/>
      <c r="AL223" s="210"/>
    </row>
    <row r="224" ht="49.95" customHeight="1" spans="1:38">
      <c r="A224" s="98"/>
      <c r="B224" s="84"/>
      <c r="C224" s="266"/>
      <c r="D224" s="53"/>
      <c r="E224" s="71"/>
      <c r="F224" s="100"/>
      <c r="G224" s="101"/>
      <c r="H224" s="102"/>
      <c r="I224" s="130"/>
      <c r="J224" s="130"/>
      <c r="K224" s="101"/>
      <c r="L224" s="132"/>
      <c r="M224" s="101"/>
      <c r="N224" s="71"/>
      <c r="O224" s="71"/>
      <c r="P224" s="69"/>
      <c r="Q224" s="71"/>
      <c r="R224" s="71"/>
      <c r="S224" s="69"/>
      <c r="T224" s="71" t="s">
        <v>1038</v>
      </c>
      <c r="U224" s="166" t="s">
        <v>1039</v>
      </c>
      <c r="V224" s="71"/>
      <c r="W224" s="167" t="s">
        <v>697</v>
      </c>
      <c r="X224" s="81">
        <v>73</v>
      </c>
      <c r="Y224" s="194" t="s">
        <v>983</v>
      </c>
      <c r="Z224" s="194" t="s">
        <v>56</v>
      </c>
      <c r="AA224" s="195">
        <v>-1</v>
      </c>
      <c r="AB224" s="195">
        <v>1</v>
      </c>
      <c r="AC224" s="67" t="s">
        <v>76</v>
      </c>
      <c r="AD224" s="67"/>
      <c r="AE224" s="196"/>
      <c r="AF224" s="196"/>
      <c r="AG224" s="293"/>
      <c r="AH224" s="255"/>
      <c r="AI224" s="255"/>
      <c r="AJ224" s="255"/>
      <c r="AK224" s="294"/>
      <c r="AL224" s="210"/>
    </row>
    <row r="225" ht="49.95" customHeight="1" spans="1:38">
      <c r="A225" s="98"/>
      <c r="B225" s="84"/>
      <c r="C225" s="266"/>
      <c r="D225" s="53"/>
      <c r="E225" s="71"/>
      <c r="F225" s="100"/>
      <c r="G225" s="101"/>
      <c r="H225" s="102"/>
      <c r="I225" s="130"/>
      <c r="J225" s="130"/>
      <c r="K225" s="101"/>
      <c r="L225" s="132"/>
      <c r="M225" s="101"/>
      <c r="N225" s="71"/>
      <c r="O225" s="71"/>
      <c r="P225" s="69"/>
      <c r="Q225" s="71"/>
      <c r="R225" s="71"/>
      <c r="S225" s="69"/>
      <c r="T225" s="71" t="s">
        <v>1040</v>
      </c>
      <c r="U225" s="166" t="s">
        <v>1041</v>
      </c>
      <c r="V225" s="71"/>
      <c r="W225" s="167" t="s">
        <v>697</v>
      </c>
      <c r="X225" s="81">
        <v>104.58</v>
      </c>
      <c r="Y225" s="194" t="s">
        <v>983</v>
      </c>
      <c r="Z225" s="194" t="s">
        <v>56</v>
      </c>
      <c r="AA225" s="195">
        <v>-1</v>
      </c>
      <c r="AB225" s="195">
        <v>1</v>
      </c>
      <c r="AC225" s="67" t="s">
        <v>76</v>
      </c>
      <c r="AD225" s="67"/>
      <c r="AE225" s="196"/>
      <c r="AF225" s="196"/>
      <c r="AG225" s="293"/>
      <c r="AH225" s="255"/>
      <c r="AI225" s="255"/>
      <c r="AJ225" s="255"/>
      <c r="AK225" s="294"/>
      <c r="AL225" s="210"/>
    </row>
    <row r="226" ht="49.95" customHeight="1" spans="1:38">
      <c r="A226" s="98"/>
      <c r="B226" s="84"/>
      <c r="C226" s="266"/>
      <c r="D226" s="53"/>
      <c r="E226" s="71"/>
      <c r="F226" s="100"/>
      <c r="G226" s="101"/>
      <c r="H226" s="102"/>
      <c r="I226" s="130"/>
      <c r="J226" s="130"/>
      <c r="K226" s="101"/>
      <c r="L226" s="132"/>
      <c r="M226" s="101"/>
      <c r="N226" s="71"/>
      <c r="O226" s="71"/>
      <c r="P226" s="69"/>
      <c r="Q226" s="71"/>
      <c r="R226" s="71"/>
      <c r="S226" s="69"/>
      <c r="T226" s="71" t="s">
        <v>1042</v>
      </c>
      <c r="U226" s="166" t="s">
        <v>1043</v>
      </c>
      <c r="V226" s="71"/>
      <c r="W226" s="167" t="s">
        <v>697</v>
      </c>
      <c r="X226" s="81">
        <v>97.58</v>
      </c>
      <c r="Y226" s="194" t="s">
        <v>983</v>
      </c>
      <c r="Z226" s="194" t="s">
        <v>56</v>
      </c>
      <c r="AA226" s="195">
        <v>-1</v>
      </c>
      <c r="AB226" s="195">
        <v>1</v>
      </c>
      <c r="AC226" s="67" t="s">
        <v>76</v>
      </c>
      <c r="AD226" s="67">
        <v>24</v>
      </c>
      <c r="AE226" s="196"/>
      <c r="AF226" s="196"/>
      <c r="AG226" s="293"/>
      <c r="AH226" s="255"/>
      <c r="AI226" s="255"/>
      <c r="AJ226" s="255"/>
      <c r="AK226" s="294"/>
      <c r="AL226" s="210"/>
    </row>
    <row r="227" ht="49.95" customHeight="1" spans="1:38">
      <c r="A227" s="98"/>
      <c r="B227" s="84"/>
      <c r="C227" s="266"/>
      <c r="D227" s="53"/>
      <c r="E227" s="71"/>
      <c r="F227" s="100"/>
      <c r="G227" s="101"/>
      <c r="H227" s="102"/>
      <c r="I227" s="130"/>
      <c r="J227" s="130"/>
      <c r="K227" s="101"/>
      <c r="L227" s="132"/>
      <c r="M227" s="101"/>
      <c r="N227" s="71"/>
      <c r="O227" s="71"/>
      <c r="P227" s="69"/>
      <c r="Q227" s="71"/>
      <c r="R227" s="71"/>
      <c r="S227" s="69"/>
      <c r="T227" s="71" t="s">
        <v>1044</v>
      </c>
      <c r="U227" s="166" t="s">
        <v>1045</v>
      </c>
      <c r="V227" s="71"/>
      <c r="W227" s="167" t="s">
        <v>192</v>
      </c>
      <c r="X227" s="81">
        <v>33.67</v>
      </c>
      <c r="Y227" s="194" t="s">
        <v>983</v>
      </c>
      <c r="Z227" s="194" t="s">
        <v>56</v>
      </c>
      <c r="AA227" s="195">
        <v>-1</v>
      </c>
      <c r="AB227" s="195">
        <v>1</v>
      </c>
      <c r="AC227" s="67" t="s">
        <v>56</v>
      </c>
      <c r="AD227" s="67"/>
      <c r="AE227" s="196"/>
      <c r="AF227" s="196"/>
      <c r="AG227" s="293"/>
      <c r="AH227" s="255"/>
      <c r="AI227" s="255"/>
      <c r="AJ227" s="255"/>
      <c r="AK227" s="294"/>
      <c r="AL227" s="210"/>
    </row>
    <row r="228" ht="49.95" customHeight="1" spans="1:38">
      <c r="A228" s="98"/>
      <c r="B228" s="84"/>
      <c r="C228" s="266"/>
      <c r="D228" s="53"/>
      <c r="E228" s="71"/>
      <c r="F228" s="100"/>
      <c r="G228" s="101"/>
      <c r="H228" s="102"/>
      <c r="I228" s="130"/>
      <c r="J228" s="130"/>
      <c r="K228" s="101"/>
      <c r="L228" s="132"/>
      <c r="M228" s="101"/>
      <c r="N228" s="71"/>
      <c r="O228" s="71"/>
      <c r="P228" s="69"/>
      <c r="Q228" s="71"/>
      <c r="R228" s="71"/>
      <c r="S228" s="69"/>
      <c r="T228" s="71" t="s">
        <v>1046</v>
      </c>
      <c r="U228" s="166" t="s">
        <v>1047</v>
      </c>
      <c r="V228" s="71"/>
      <c r="W228" s="167" t="s">
        <v>192</v>
      </c>
      <c r="X228" s="81">
        <v>55.92</v>
      </c>
      <c r="Y228" s="194" t="s">
        <v>983</v>
      </c>
      <c r="Z228" s="194" t="s">
        <v>56</v>
      </c>
      <c r="AA228" s="195">
        <v>-1</v>
      </c>
      <c r="AB228" s="195">
        <v>1</v>
      </c>
      <c r="AC228" s="67" t="s">
        <v>56</v>
      </c>
      <c r="AD228" s="67"/>
      <c r="AE228" s="196"/>
      <c r="AF228" s="196"/>
      <c r="AG228" s="293"/>
      <c r="AH228" s="255"/>
      <c r="AI228" s="255"/>
      <c r="AJ228" s="255"/>
      <c r="AK228" s="294"/>
      <c r="AL228" s="210"/>
    </row>
    <row r="229" ht="49.95" customHeight="1" spans="1:38">
      <c r="A229" s="98"/>
      <c r="B229" s="84"/>
      <c r="C229" s="266"/>
      <c r="D229" s="53"/>
      <c r="E229" s="71"/>
      <c r="F229" s="100"/>
      <c r="G229" s="101"/>
      <c r="H229" s="102"/>
      <c r="I229" s="130"/>
      <c r="J229" s="130"/>
      <c r="K229" s="101"/>
      <c r="L229" s="132"/>
      <c r="M229" s="101"/>
      <c r="N229" s="71"/>
      <c r="O229" s="71"/>
      <c r="P229" s="69"/>
      <c r="Q229" s="71"/>
      <c r="R229" s="71"/>
      <c r="S229" s="69"/>
      <c r="T229" s="71" t="s">
        <v>1048</v>
      </c>
      <c r="U229" s="166" t="s">
        <v>1049</v>
      </c>
      <c r="V229" s="71"/>
      <c r="W229" s="167" t="s">
        <v>192</v>
      </c>
      <c r="X229" s="81">
        <v>89.27</v>
      </c>
      <c r="Y229" s="194" t="s">
        <v>983</v>
      </c>
      <c r="Z229" s="194" t="s">
        <v>56</v>
      </c>
      <c r="AA229" s="195">
        <v>-1</v>
      </c>
      <c r="AB229" s="195">
        <v>1</v>
      </c>
      <c r="AC229" s="67" t="s">
        <v>56</v>
      </c>
      <c r="AD229" s="67"/>
      <c r="AE229" s="196"/>
      <c r="AF229" s="196"/>
      <c r="AG229" s="293"/>
      <c r="AH229" s="255"/>
      <c r="AI229" s="255"/>
      <c r="AJ229" s="255"/>
      <c r="AK229" s="294"/>
      <c r="AL229" s="210"/>
    </row>
    <row r="230" ht="49.95" customHeight="1" spans="1:38">
      <c r="A230" s="98"/>
      <c r="B230" s="84"/>
      <c r="C230" s="266"/>
      <c r="D230" s="53"/>
      <c r="E230" s="71"/>
      <c r="F230" s="100"/>
      <c r="G230" s="101"/>
      <c r="H230" s="102"/>
      <c r="I230" s="130"/>
      <c r="J230" s="130"/>
      <c r="K230" s="101"/>
      <c r="L230" s="132"/>
      <c r="M230" s="101"/>
      <c r="N230" s="71"/>
      <c r="O230" s="71"/>
      <c r="P230" s="69"/>
      <c r="Q230" s="71"/>
      <c r="R230" s="71"/>
      <c r="S230" s="69"/>
      <c r="T230" s="71" t="s">
        <v>1050</v>
      </c>
      <c r="U230" s="166" t="s">
        <v>1051</v>
      </c>
      <c r="V230" s="71"/>
      <c r="W230" s="167" t="s">
        <v>192</v>
      </c>
      <c r="X230" s="81">
        <v>89.47</v>
      </c>
      <c r="Y230" s="194" t="s">
        <v>983</v>
      </c>
      <c r="Z230" s="194" t="s">
        <v>56</v>
      </c>
      <c r="AA230" s="195">
        <v>-1</v>
      </c>
      <c r="AB230" s="195">
        <v>-1</v>
      </c>
      <c r="AC230" s="67" t="s">
        <v>56</v>
      </c>
      <c r="AD230" s="67"/>
      <c r="AE230" s="196"/>
      <c r="AF230" s="196"/>
      <c r="AG230" s="293"/>
      <c r="AH230" s="255"/>
      <c r="AI230" s="255"/>
      <c r="AJ230" s="255"/>
      <c r="AK230" s="294"/>
      <c r="AL230" s="174"/>
    </row>
    <row r="231" ht="49.95" customHeight="1" spans="1:38">
      <c r="A231" s="98">
        <v>85</v>
      </c>
      <c r="B231" s="69" t="s">
        <v>164</v>
      </c>
      <c r="C231" s="266"/>
      <c r="D231" s="53"/>
      <c r="E231" s="69" t="s">
        <v>1052</v>
      </c>
      <c r="F231" s="100"/>
      <c r="G231" s="101">
        <v>1456.33008</v>
      </c>
      <c r="H231" s="102"/>
      <c r="I231" s="130"/>
      <c r="J231" s="130"/>
      <c r="K231" s="101"/>
      <c r="L231" s="132"/>
      <c r="M231" s="101"/>
      <c r="N231" s="71"/>
      <c r="O231" s="71"/>
      <c r="P231" s="69"/>
      <c r="Q231" s="71"/>
      <c r="R231" s="71"/>
      <c r="S231" s="69"/>
      <c r="T231" s="71"/>
      <c r="U231" s="267" t="s">
        <v>1053</v>
      </c>
      <c r="V231" s="71"/>
      <c r="W231" s="167" t="s">
        <v>235</v>
      </c>
      <c r="X231" s="81">
        <v>1159.05</v>
      </c>
      <c r="Y231" s="194"/>
      <c r="Z231" s="194"/>
      <c r="AA231" s="195"/>
      <c r="AB231" s="195"/>
      <c r="AC231" s="67" t="s">
        <v>76</v>
      </c>
      <c r="AD231" s="67"/>
      <c r="AE231" s="196"/>
      <c r="AF231" s="196"/>
      <c r="AG231" s="293"/>
      <c r="AH231" s="295" t="s">
        <v>1054</v>
      </c>
      <c r="AI231" s="295" t="s">
        <v>76</v>
      </c>
      <c r="AJ231" s="255"/>
      <c r="AK231" s="296" t="s">
        <v>213</v>
      </c>
      <c r="AL231" s="172" t="s">
        <v>1025</v>
      </c>
    </row>
    <row r="232" ht="49.95" customHeight="1" spans="1:38">
      <c r="A232" s="65"/>
      <c r="B232" s="125"/>
      <c r="C232" s="266"/>
      <c r="D232" s="53"/>
      <c r="E232" s="125"/>
      <c r="F232" s="100"/>
      <c r="G232" s="105"/>
      <c r="H232" s="102"/>
      <c r="I232" s="130"/>
      <c r="J232" s="130"/>
      <c r="K232" s="101"/>
      <c r="L232" s="132"/>
      <c r="M232" s="101"/>
      <c r="N232" s="71"/>
      <c r="O232" s="71"/>
      <c r="P232" s="69"/>
      <c r="Q232" s="71"/>
      <c r="R232" s="71"/>
      <c r="S232" s="69"/>
      <c r="T232" s="71"/>
      <c r="U232" s="267" t="s">
        <v>1055</v>
      </c>
      <c r="V232" s="71"/>
      <c r="W232" s="167" t="s">
        <v>1056</v>
      </c>
      <c r="X232" s="81">
        <v>3705.65</v>
      </c>
      <c r="Y232" s="194"/>
      <c r="Z232" s="194"/>
      <c r="AA232" s="195"/>
      <c r="AB232" s="195"/>
      <c r="AC232" s="67" t="s">
        <v>76</v>
      </c>
      <c r="AD232" s="67"/>
      <c r="AE232" s="196"/>
      <c r="AF232" s="196"/>
      <c r="AG232" s="293"/>
      <c r="AH232" s="297"/>
      <c r="AI232" s="297"/>
      <c r="AJ232" s="255"/>
      <c r="AK232" s="298"/>
      <c r="AL232" s="174"/>
    </row>
    <row r="233" ht="49.95" customHeight="1" spans="1:38">
      <c r="A233" s="98">
        <v>86</v>
      </c>
      <c r="B233" s="69" t="s">
        <v>1057</v>
      </c>
      <c r="C233" s="266"/>
      <c r="D233" s="53"/>
      <c r="E233" s="267" t="s">
        <v>1058</v>
      </c>
      <c r="F233" s="268"/>
      <c r="G233" s="72">
        <v>595</v>
      </c>
      <c r="H233" s="269"/>
      <c r="I233" s="130"/>
      <c r="J233" s="130"/>
      <c r="K233" s="101"/>
      <c r="L233" s="132"/>
      <c r="M233" s="101"/>
      <c r="N233" s="71"/>
      <c r="O233" s="71"/>
      <c r="P233" s="69"/>
      <c r="Q233" s="69" t="s">
        <v>76</v>
      </c>
      <c r="R233" s="71"/>
      <c r="S233" s="69"/>
      <c r="T233" s="203"/>
      <c r="U233" s="267" t="s">
        <v>1059</v>
      </c>
      <c r="V233" s="152"/>
      <c r="W233" s="267" t="s">
        <v>74</v>
      </c>
      <c r="X233" s="72">
        <v>16.78</v>
      </c>
      <c r="Y233" s="194"/>
      <c r="Z233" s="194"/>
      <c r="AA233" s="195"/>
      <c r="AB233" s="195"/>
      <c r="AC233" s="132" t="s">
        <v>1060</v>
      </c>
      <c r="AD233" s="67"/>
      <c r="AE233" s="196"/>
      <c r="AF233" s="196"/>
      <c r="AG233" s="293"/>
      <c r="AH233" s="295" t="s">
        <v>1061</v>
      </c>
      <c r="AI233" s="295" t="s">
        <v>56</v>
      </c>
      <c r="AJ233" s="255"/>
      <c r="AK233" s="296" t="s">
        <v>213</v>
      </c>
      <c r="AL233" s="172" t="s">
        <v>1062</v>
      </c>
    </row>
    <row r="234" ht="49.95" customHeight="1" spans="1:38">
      <c r="A234" s="103"/>
      <c r="B234" s="73"/>
      <c r="C234" s="266"/>
      <c r="D234" s="53"/>
      <c r="E234" s="267"/>
      <c r="F234" s="268"/>
      <c r="G234" s="72"/>
      <c r="H234" s="269"/>
      <c r="I234" s="130"/>
      <c r="J234" s="130"/>
      <c r="K234" s="101"/>
      <c r="L234" s="132"/>
      <c r="M234" s="101"/>
      <c r="N234" s="71"/>
      <c r="O234" s="71"/>
      <c r="P234" s="69"/>
      <c r="Q234" s="73"/>
      <c r="R234" s="71"/>
      <c r="S234" s="69"/>
      <c r="T234" s="203"/>
      <c r="U234" s="267" t="s">
        <v>1063</v>
      </c>
      <c r="V234" s="152"/>
      <c r="W234" s="267" t="s">
        <v>1064</v>
      </c>
      <c r="X234" s="72">
        <v>824.11</v>
      </c>
      <c r="Y234" s="194"/>
      <c r="Z234" s="194"/>
      <c r="AA234" s="195"/>
      <c r="AB234" s="195"/>
      <c r="AC234" s="135"/>
      <c r="AD234" s="67"/>
      <c r="AE234" s="196"/>
      <c r="AF234" s="196"/>
      <c r="AG234" s="293"/>
      <c r="AH234" s="299"/>
      <c r="AI234" s="299"/>
      <c r="AJ234" s="255"/>
      <c r="AK234" s="300"/>
      <c r="AL234" s="210"/>
    </row>
    <row r="235" ht="49.95" customHeight="1" spans="1:38">
      <c r="A235" s="103"/>
      <c r="B235" s="73"/>
      <c r="C235" s="266"/>
      <c r="D235" s="53"/>
      <c r="E235" s="267"/>
      <c r="F235" s="268"/>
      <c r="G235" s="72"/>
      <c r="H235" s="269"/>
      <c r="I235" s="130"/>
      <c r="J235" s="130"/>
      <c r="K235" s="101"/>
      <c r="L235" s="132"/>
      <c r="M235" s="101"/>
      <c r="N235" s="71"/>
      <c r="O235" s="71"/>
      <c r="P235" s="69"/>
      <c r="Q235" s="73"/>
      <c r="R235" s="71"/>
      <c r="S235" s="69"/>
      <c r="T235" s="203"/>
      <c r="U235" s="267" t="s">
        <v>1065</v>
      </c>
      <c r="V235" s="152"/>
      <c r="W235" s="267" t="s">
        <v>1066</v>
      </c>
      <c r="X235" s="72">
        <v>10685.6</v>
      </c>
      <c r="Y235" s="194"/>
      <c r="Z235" s="194"/>
      <c r="AA235" s="195"/>
      <c r="AB235" s="195"/>
      <c r="AC235" s="135"/>
      <c r="AD235" s="67"/>
      <c r="AE235" s="196"/>
      <c r="AF235" s="196"/>
      <c r="AG235" s="293"/>
      <c r="AH235" s="299"/>
      <c r="AI235" s="299"/>
      <c r="AJ235" s="255"/>
      <c r="AK235" s="300"/>
      <c r="AL235" s="210"/>
    </row>
    <row r="236" ht="49.95" customHeight="1" spans="1:38">
      <c r="A236" s="65"/>
      <c r="B236" s="125"/>
      <c r="C236" s="266"/>
      <c r="D236" s="53"/>
      <c r="E236" s="267"/>
      <c r="F236" s="268"/>
      <c r="G236" s="72">
        <v>295</v>
      </c>
      <c r="H236" s="269"/>
      <c r="I236" s="130"/>
      <c r="J236" s="130"/>
      <c r="K236" s="101"/>
      <c r="L236" s="132"/>
      <c r="M236" s="101"/>
      <c r="N236" s="71"/>
      <c r="O236" s="71"/>
      <c r="P236" s="69"/>
      <c r="Q236" s="125"/>
      <c r="R236" s="71"/>
      <c r="S236" s="69"/>
      <c r="T236" s="203"/>
      <c r="U236" s="267" t="s">
        <v>1067</v>
      </c>
      <c r="V236" s="152"/>
      <c r="W236" s="267" t="s">
        <v>1068</v>
      </c>
      <c r="X236" s="72">
        <v>2109.6</v>
      </c>
      <c r="Y236" s="194"/>
      <c r="Z236" s="194"/>
      <c r="AA236" s="195"/>
      <c r="AB236" s="195"/>
      <c r="AC236" s="123"/>
      <c r="AD236" s="67"/>
      <c r="AE236" s="196"/>
      <c r="AF236" s="196"/>
      <c r="AG236" s="293"/>
      <c r="AH236" s="297"/>
      <c r="AI236" s="297"/>
      <c r="AJ236" s="255"/>
      <c r="AK236" s="298"/>
      <c r="AL236" s="174"/>
    </row>
    <row r="237" ht="49.95" customHeight="1" spans="1:38">
      <c r="A237" s="98">
        <v>87</v>
      </c>
      <c r="B237" s="84" t="s">
        <v>1069</v>
      </c>
      <c r="C237" s="266"/>
      <c r="D237" s="53"/>
      <c r="E237" s="69" t="s">
        <v>1070</v>
      </c>
      <c r="F237" s="100">
        <v>43373</v>
      </c>
      <c r="G237" s="105">
        <v>7487.5</v>
      </c>
      <c r="H237" s="102">
        <v>1688.08</v>
      </c>
      <c r="I237" s="130">
        <v>9175.58</v>
      </c>
      <c r="J237" s="131">
        <v>47.9432</v>
      </c>
      <c r="K237" s="86">
        <v>9223.527718</v>
      </c>
      <c r="L237" s="132" t="s">
        <v>51</v>
      </c>
      <c r="M237" s="69" t="s">
        <v>1071</v>
      </c>
      <c r="N237" s="71"/>
      <c r="O237" s="71"/>
      <c r="P237" s="69" t="s">
        <v>127</v>
      </c>
      <c r="Q237" s="71"/>
      <c r="R237" s="71"/>
      <c r="S237" s="69" t="s">
        <v>1072</v>
      </c>
      <c r="T237" s="71" t="s">
        <v>1073</v>
      </c>
      <c r="U237" s="160" t="s">
        <v>1074</v>
      </c>
      <c r="V237" s="71"/>
      <c r="W237" s="167" t="s">
        <v>61</v>
      </c>
      <c r="X237" s="81">
        <v>6164.82</v>
      </c>
      <c r="Y237" s="194" t="s">
        <v>983</v>
      </c>
      <c r="Z237" s="194" t="s">
        <v>56</v>
      </c>
      <c r="AA237" s="195"/>
      <c r="AB237" s="195"/>
      <c r="AC237" s="67" t="s">
        <v>76</v>
      </c>
      <c r="AD237" s="67"/>
      <c r="AE237" s="196"/>
      <c r="AF237" s="196"/>
      <c r="AG237" s="293"/>
      <c r="AH237" s="255" t="s">
        <v>1075</v>
      </c>
      <c r="AI237" s="255" t="s">
        <v>56</v>
      </c>
      <c r="AJ237" s="255" t="s">
        <v>67</v>
      </c>
      <c r="AK237" s="294" t="s">
        <v>213</v>
      </c>
      <c r="AL237" s="172" t="s">
        <v>1025</v>
      </c>
    </row>
    <row r="238" ht="49.95" customHeight="1" spans="1:38">
      <c r="A238" s="98"/>
      <c r="B238" s="84"/>
      <c r="C238" s="266"/>
      <c r="D238" s="53"/>
      <c r="E238" s="125"/>
      <c r="F238" s="100"/>
      <c r="G238" s="101"/>
      <c r="H238" s="102"/>
      <c r="I238" s="130"/>
      <c r="J238" s="131"/>
      <c r="K238" s="86"/>
      <c r="L238" s="132"/>
      <c r="M238" s="69"/>
      <c r="N238" s="71"/>
      <c r="O238" s="71"/>
      <c r="P238" s="69"/>
      <c r="Q238" s="71"/>
      <c r="R238" s="71"/>
      <c r="S238" s="69"/>
      <c r="T238" s="71" t="s">
        <v>1076</v>
      </c>
      <c r="U238" s="166" t="s">
        <v>1077</v>
      </c>
      <c r="V238" s="71"/>
      <c r="W238" s="167" t="s">
        <v>61</v>
      </c>
      <c r="X238" s="81">
        <v>4897.73</v>
      </c>
      <c r="Y238" s="194" t="s">
        <v>983</v>
      </c>
      <c r="Z238" s="194" t="s">
        <v>56</v>
      </c>
      <c r="AA238" s="195"/>
      <c r="AB238" s="195"/>
      <c r="AC238" s="67" t="s">
        <v>76</v>
      </c>
      <c r="AD238" s="67"/>
      <c r="AE238" s="196"/>
      <c r="AF238" s="196"/>
      <c r="AG238" s="293"/>
      <c r="AH238" s="255"/>
      <c r="AI238" s="255"/>
      <c r="AJ238" s="255"/>
      <c r="AK238" s="294"/>
      <c r="AL238" s="210"/>
    </row>
    <row r="239" ht="49.95" customHeight="1" spans="1:38">
      <c r="A239" s="68">
        <f>MAX($A$3:A238)+1</f>
        <v>88</v>
      </c>
      <c r="B239" s="51" t="s">
        <v>1069</v>
      </c>
      <c r="C239" s="266"/>
      <c r="D239" s="53"/>
      <c r="E239" s="71" t="s">
        <v>1078</v>
      </c>
      <c r="F239" s="55">
        <v>43373</v>
      </c>
      <c r="G239" s="72">
        <v>2388.15652</v>
      </c>
      <c r="H239" s="102">
        <v>604.13</v>
      </c>
      <c r="I239" s="120">
        <v>2992.28652</v>
      </c>
      <c r="J239" s="129">
        <v>18.5509</v>
      </c>
      <c r="K239" s="81">
        <v>3010.841013</v>
      </c>
      <c r="L239" s="67" t="s">
        <v>51</v>
      </c>
      <c r="M239" s="71" t="s">
        <v>1079</v>
      </c>
      <c r="N239" s="71" t="s">
        <v>105</v>
      </c>
      <c r="O239" s="71" t="s">
        <v>54</v>
      </c>
      <c r="P239" s="71" t="s">
        <v>127</v>
      </c>
      <c r="Q239" s="71"/>
      <c r="R239" s="71"/>
      <c r="S239" s="71" t="s">
        <v>1072</v>
      </c>
      <c r="T239" s="71" t="s">
        <v>1080</v>
      </c>
      <c r="U239" s="166" t="s">
        <v>1081</v>
      </c>
      <c r="V239" s="71"/>
      <c r="W239" s="167" t="s">
        <v>61</v>
      </c>
      <c r="X239" s="81">
        <v>13336.77</v>
      </c>
      <c r="Y239" s="194" t="s">
        <v>983</v>
      </c>
      <c r="Z239" s="194" t="s">
        <v>56</v>
      </c>
      <c r="AA239" s="195"/>
      <c r="AB239" s="195"/>
      <c r="AC239" s="67"/>
      <c r="AD239" s="67"/>
      <c r="AE239" s="196"/>
      <c r="AF239" s="196"/>
      <c r="AG239" s="293"/>
      <c r="AH239" s="255" t="s">
        <v>1075</v>
      </c>
      <c r="AI239" s="255" t="s">
        <v>56</v>
      </c>
      <c r="AJ239" s="255" t="s">
        <v>67</v>
      </c>
      <c r="AK239" s="294" t="s">
        <v>213</v>
      </c>
      <c r="AL239" s="174"/>
    </row>
    <row r="240" ht="49.95" customHeight="1" spans="1:38">
      <c r="A240" s="68">
        <v>89</v>
      </c>
      <c r="B240" s="51" t="s">
        <v>148</v>
      </c>
      <c r="C240" s="67" t="s">
        <v>1082</v>
      </c>
      <c r="D240" s="70">
        <v>16457.16</v>
      </c>
      <c r="E240" s="164" t="s">
        <v>1083</v>
      </c>
      <c r="F240" s="55">
        <v>43758</v>
      </c>
      <c r="G240" s="198" t="s">
        <v>1084</v>
      </c>
      <c r="H240" s="270" t="s">
        <v>1085</v>
      </c>
      <c r="I240" s="277" t="e">
        <f>G240+H240</f>
        <v>#VALUE!</v>
      </c>
      <c r="J240" s="278">
        <v>0</v>
      </c>
      <c r="K240" s="279" t="e">
        <f>I240+J240</f>
        <v>#VALUE!</v>
      </c>
      <c r="L240" s="166" t="s">
        <v>1086</v>
      </c>
      <c r="M240" s="166" t="s">
        <v>1087</v>
      </c>
      <c r="N240" s="166" t="s">
        <v>1088</v>
      </c>
      <c r="O240" s="166" t="s">
        <v>1089</v>
      </c>
      <c r="P240" s="166" t="s">
        <v>1090</v>
      </c>
      <c r="Q240" s="166" t="s">
        <v>1091</v>
      </c>
      <c r="R240" s="166"/>
      <c r="S240" s="71" t="s">
        <v>1083</v>
      </c>
      <c r="T240" s="71" t="s">
        <v>1092</v>
      </c>
      <c r="U240" s="71" t="s">
        <v>1093</v>
      </c>
      <c r="V240" s="71" t="s">
        <v>1094</v>
      </c>
      <c r="W240" s="71" t="s">
        <v>515</v>
      </c>
      <c r="X240" s="72">
        <v>989</v>
      </c>
      <c r="Y240" s="283" t="s">
        <v>515</v>
      </c>
      <c r="Z240" s="254" t="s">
        <v>56</v>
      </c>
      <c r="AA240" s="284">
        <v>13</v>
      </c>
      <c r="AB240" s="285">
        <v>13</v>
      </c>
      <c r="AC240" s="167" t="s">
        <v>56</v>
      </c>
      <c r="AD240" s="167" t="s">
        <v>1095</v>
      </c>
      <c r="AE240" s="166"/>
      <c r="AF240" s="286"/>
      <c r="AG240" s="256"/>
      <c r="AH240" s="295" t="s">
        <v>1096</v>
      </c>
      <c r="AI240" s="301" t="s">
        <v>56</v>
      </c>
      <c r="AJ240" s="301" t="s">
        <v>67</v>
      </c>
      <c r="AK240" s="302" t="s">
        <v>1097</v>
      </c>
      <c r="AL240" s="176" t="s">
        <v>1098</v>
      </c>
    </row>
    <row r="241" ht="49.95" customHeight="1" spans="1:38">
      <c r="A241" s="98">
        <v>90</v>
      </c>
      <c r="B241" s="51" t="s">
        <v>984</v>
      </c>
      <c r="C241" s="67"/>
      <c r="D241" s="70"/>
      <c r="E241" s="71" t="s">
        <v>1004</v>
      </c>
      <c r="F241" s="271">
        <v>43758</v>
      </c>
      <c r="G241" s="101">
        <v>24986.38</v>
      </c>
      <c r="H241" s="272">
        <v>4402.41</v>
      </c>
      <c r="I241" s="277">
        <f>G241+H241</f>
        <v>29388.79</v>
      </c>
      <c r="J241" s="277">
        <v>0</v>
      </c>
      <c r="K241" s="101">
        <f>I241+J241</f>
        <v>29388.79</v>
      </c>
      <c r="L241" s="132" t="s">
        <v>843</v>
      </c>
      <c r="M241" s="69" t="s">
        <v>1099</v>
      </c>
      <c r="N241" s="69" t="s">
        <v>105</v>
      </c>
      <c r="O241" s="166" t="s">
        <v>1100</v>
      </c>
      <c r="P241" s="69" t="s">
        <v>503</v>
      </c>
      <c r="Q241" s="69" t="s">
        <v>76</v>
      </c>
      <c r="R241" s="166" t="s">
        <v>1101</v>
      </c>
      <c r="S241" s="280" t="s">
        <v>1004</v>
      </c>
      <c r="T241" s="71" t="s">
        <v>1102</v>
      </c>
      <c r="U241" s="166" t="s">
        <v>1103</v>
      </c>
      <c r="V241" s="69" t="s">
        <v>1104</v>
      </c>
      <c r="W241" s="241" t="s">
        <v>811</v>
      </c>
      <c r="X241" s="281">
        <v>4472.24</v>
      </c>
      <c r="Y241" s="194" t="s">
        <v>74</v>
      </c>
      <c r="Z241" s="194" t="s">
        <v>56</v>
      </c>
      <c r="AA241" s="287" t="s">
        <v>1105</v>
      </c>
      <c r="AB241" s="166" t="s">
        <v>1105</v>
      </c>
      <c r="AC241" s="71" t="s">
        <v>76</v>
      </c>
      <c r="AD241" s="71" t="s">
        <v>630</v>
      </c>
      <c r="AE241" s="71"/>
      <c r="AF241" s="166"/>
      <c r="AG241" s="166"/>
      <c r="AH241" s="166" t="s">
        <v>1010</v>
      </c>
      <c r="AI241" s="166" t="s">
        <v>56</v>
      </c>
      <c r="AJ241" s="166" t="s">
        <v>67</v>
      </c>
      <c r="AK241" s="303" t="s">
        <v>1097</v>
      </c>
      <c r="AL241" s="172" t="s">
        <v>1106</v>
      </c>
    </row>
    <row r="242" ht="49.95" customHeight="1" spans="1:38">
      <c r="A242" s="103"/>
      <c r="B242" s="51" t="s">
        <v>984</v>
      </c>
      <c r="C242" s="67"/>
      <c r="D242" s="70"/>
      <c r="E242" s="71"/>
      <c r="F242" s="271">
        <v>43758</v>
      </c>
      <c r="G242" s="105"/>
      <c r="H242" s="272"/>
      <c r="I242" s="277"/>
      <c r="J242" s="277"/>
      <c r="K242" s="105"/>
      <c r="L242" s="135"/>
      <c r="M242" s="73"/>
      <c r="N242" s="73"/>
      <c r="O242" s="166"/>
      <c r="P242" s="73"/>
      <c r="Q242" s="73"/>
      <c r="R242" s="166"/>
      <c r="S242" s="280" t="s">
        <v>1004</v>
      </c>
      <c r="T242" s="71"/>
      <c r="U242" s="166" t="s">
        <v>1103</v>
      </c>
      <c r="V242" s="73"/>
      <c r="W242" s="241" t="s">
        <v>375</v>
      </c>
      <c r="X242" s="281">
        <v>10367.3</v>
      </c>
      <c r="Y242" s="194" t="s">
        <v>74</v>
      </c>
      <c r="Z242" s="194" t="s">
        <v>56</v>
      </c>
      <c r="AA242" s="287" t="s">
        <v>1107</v>
      </c>
      <c r="AB242" s="166" t="s">
        <v>1107</v>
      </c>
      <c r="AC242" s="71" t="s">
        <v>56</v>
      </c>
      <c r="AD242" s="71" t="s">
        <v>56</v>
      </c>
      <c r="AE242" s="71"/>
      <c r="AF242" s="166"/>
      <c r="AG242" s="166"/>
      <c r="AH242" s="166"/>
      <c r="AI242" s="166"/>
      <c r="AJ242" s="166"/>
      <c r="AK242" s="304"/>
      <c r="AL242" s="210"/>
    </row>
    <row r="243" ht="49.95" customHeight="1" spans="1:38">
      <c r="A243" s="103"/>
      <c r="B243" s="51" t="s">
        <v>984</v>
      </c>
      <c r="C243" s="67"/>
      <c r="D243" s="70"/>
      <c r="E243" s="71"/>
      <c r="F243" s="271">
        <v>43758</v>
      </c>
      <c r="G243" s="105"/>
      <c r="H243" s="272"/>
      <c r="I243" s="277"/>
      <c r="J243" s="277"/>
      <c r="K243" s="105"/>
      <c r="L243" s="135"/>
      <c r="M243" s="73"/>
      <c r="N243" s="73"/>
      <c r="O243" s="166"/>
      <c r="P243" s="73"/>
      <c r="Q243" s="73"/>
      <c r="R243" s="166"/>
      <c r="S243" s="280" t="s">
        <v>1004</v>
      </c>
      <c r="T243" s="71" t="s">
        <v>1108</v>
      </c>
      <c r="U243" s="166" t="s">
        <v>1109</v>
      </c>
      <c r="V243" s="73"/>
      <c r="W243" s="241" t="s">
        <v>811</v>
      </c>
      <c r="X243" s="281">
        <v>7471.09</v>
      </c>
      <c r="Y243" s="194" t="s">
        <v>74</v>
      </c>
      <c r="Z243" s="194" t="s">
        <v>56</v>
      </c>
      <c r="AA243" s="287" t="s">
        <v>1105</v>
      </c>
      <c r="AB243" s="166" t="s">
        <v>1105</v>
      </c>
      <c r="AC243" s="71" t="s">
        <v>76</v>
      </c>
      <c r="AD243" s="71" t="s">
        <v>630</v>
      </c>
      <c r="AE243" s="71"/>
      <c r="AF243" s="166"/>
      <c r="AG243" s="166"/>
      <c r="AH243" s="166"/>
      <c r="AI243" s="166"/>
      <c r="AJ243" s="166"/>
      <c r="AK243" s="304"/>
      <c r="AL243" s="210"/>
    </row>
    <row r="244" ht="49.95" customHeight="1" spans="1:38">
      <c r="A244" s="65"/>
      <c r="B244" s="51" t="s">
        <v>984</v>
      </c>
      <c r="C244" s="67"/>
      <c r="D244" s="70"/>
      <c r="E244" s="71"/>
      <c r="F244" s="271">
        <v>43758</v>
      </c>
      <c r="G244" s="63"/>
      <c r="H244" s="272"/>
      <c r="I244" s="277"/>
      <c r="J244" s="277"/>
      <c r="K244" s="63"/>
      <c r="L244" s="123"/>
      <c r="M244" s="125"/>
      <c r="N244" s="125"/>
      <c r="O244" s="166"/>
      <c r="P244" s="125"/>
      <c r="Q244" s="125"/>
      <c r="R244" s="166"/>
      <c r="S244" s="280" t="s">
        <v>1004</v>
      </c>
      <c r="T244" s="71"/>
      <c r="U244" s="166" t="s">
        <v>1109</v>
      </c>
      <c r="V244" s="125"/>
      <c r="W244" s="241" t="s">
        <v>375</v>
      </c>
      <c r="X244" s="72">
        <v>10597.35</v>
      </c>
      <c r="Y244" s="194" t="s">
        <v>74</v>
      </c>
      <c r="Z244" s="194" t="s">
        <v>56</v>
      </c>
      <c r="AA244" s="240" t="s">
        <v>1110</v>
      </c>
      <c r="AB244" s="71" t="s">
        <v>1110</v>
      </c>
      <c r="AC244" s="71" t="s">
        <v>76</v>
      </c>
      <c r="AD244" s="71" t="s">
        <v>630</v>
      </c>
      <c r="AE244" s="166"/>
      <c r="AF244" s="166"/>
      <c r="AG244" s="166"/>
      <c r="AH244" s="166"/>
      <c r="AI244" s="166"/>
      <c r="AJ244" s="166"/>
      <c r="AK244" s="305"/>
      <c r="AL244" s="174"/>
    </row>
  </sheetData>
  <mergeCells count="1119">
    <mergeCell ref="E1:M1"/>
    <mergeCell ref="N1:R1"/>
    <mergeCell ref="S1:V1"/>
    <mergeCell ref="W1:AD1"/>
    <mergeCell ref="AE1:AG1"/>
    <mergeCell ref="A3:A7"/>
    <mergeCell ref="A8:A9"/>
    <mergeCell ref="A10:A15"/>
    <mergeCell ref="A16:A19"/>
    <mergeCell ref="A20:A21"/>
    <mergeCell ref="A22:A24"/>
    <mergeCell ref="A25:A26"/>
    <mergeCell ref="A27:A28"/>
    <mergeCell ref="A31:A33"/>
    <mergeCell ref="A34:A36"/>
    <mergeCell ref="A37:A48"/>
    <mergeCell ref="A49:A57"/>
    <mergeCell ref="A58:A59"/>
    <mergeCell ref="A60:A63"/>
    <mergeCell ref="A65:A67"/>
    <mergeCell ref="A68:A72"/>
    <mergeCell ref="A73:A74"/>
    <mergeCell ref="A76:A77"/>
    <mergeCell ref="A78:A79"/>
    <mergeCell ref="A80:A81"/>
    <mergeCell ref="A82:A83"/>
    <mergeCell ref="A84:A94"/>
    <mergeCell ref="A95:A99"/>
    <mergeCell ref="A100:A105"/>
    <mergeCell ref="A106:A109"/>
    <mergeCell ref="A110:A113"/>
    <mergeCell ref="A114:A118"/>
    <mergeCell ref="A124:A133"/>
    <mergeCell ref="A135:A136"/>
    <mergeCell ref="A137:A141"/>
    <mergeCell ref="A143:A144"/>
    <mergeCell ref="A145:A146"/>
    <mergeCell ref="A147:A149"/>
    <mergeCell ref="A151:A152"/>
    <mergeCell ref="A153:A154"/>
    <mergeCell ref="A155:A158"/>
    <mergeCell ref="A159:A160"/>
    <mergeCell ref="A161:A162"/>
    <mergeCell ref="A163:A165"/>
    <mergeCell ref="A167:A168"/>
    <mergeCell ref="A170:A173"/>
    <mergeCell ref="A174:A176"/>
    <mergeCell ref="A177:A179"/>
    <mergeCell ref="A181:A182"/>
    <mergeCell ref="A195:A209"/>
    <mergeCell ref="A213:A216"/>
    <mergeCell ref="A217:A230"/>
    <mergeCell ref="A231:A232"/>
    <mergeCell ref="A233:A236"/>
    <mergeCell ref="A237:A238"/>
    <mergeCell ref="A241:A244"/>
    <mergeCell ref="B3:B7"/>
    <mergeCell ref="B8:B9"/>
    <mergeCell ref="B10:B15"/>
    <mergeCell ref="B16:B19"/>
    <mergeCell ref="B20:B21"/>
    <mergeCell ref="B22:B24"/>
    <mergeCell ref="B25:B26"/>
    <mergeCell ref="B27:B28"/>
    <mergeCell ref="B31:B33"/>
    <mergeCell ref="B34:B36"/>
    <mergeCell ref="B37:B48"/>
    <mergeCell ref="B49:B57"/>
    <mergeCell ref="B58:B59"/>
    <mergeCell ref="B60:B63"/>
    <mergeCell ref="B65:B67"/>
    <mergeCell ref="B68:B72"/>
    <mergeCell ref="B73:B74"/>
    <mergeCell ref="B76:B77"/>
    <mergeCell ref="B78:B79"/>
    <mergeCell ref="B80:B81"/>
    <mergeCell ref="B82:B83"/>
    <mergeCell ref="B84:B94"/>
    <mergeCell ref="B95:B99"/>
    <mergeCell ref="B100:B105"/>
    <mergeCell ref="B106:B109"/>
    <mergeCell ref="B110:B113"/>
    <mergeCell ref="B114:B118"/>
    <mergeCell ref="B124:B133"/>
    <mergeCell ref="B135:B136"/>
    <mergeCell ref="B137:B141"/>
    <mergeCell ref="B143:B144"/>
    <mergeCell ref="B145:B146"/>
    <mergeCell ref="B147:B149"/>
    <mergeCell ref="B151:B152"/>
    <mergeCell ref="B153:B154"/>
    <mergeCell ref="B155:B158"/>
    <mergeCell ref="B159:B160"/>
    <mergeCell ref="B161:B162"/>
    <mergeCell ref="B163:B165"/>
    <mergeCell ref="B167:B168"/>
    <mergeCell ref="B170:B173"/>
    <mergeCell ref="B174:B176"/>
    <mergeCell ref="B181:B182"/>
    <mergeCell ref="B195:B209"/>
    <mergeCell ref="B213:B216"/>
    <mergeCell ref="B217:B230"/>
    <mergeCell ref="B231:B232"/>
    <mergeCell ref="B233:B236"/>
    <mergeCell ref="B237:B238"/>
    <mergeCell ref="C3:C26"/>
    <mergeCell ref="C27:C28"/>
    <mergeCell ref="C37:C57"/>
    <mergeCell ref="C58:C63"/>
    <mergeCell ref="C64:C79"/>
    <mergeCell ref="C80:C81"/>
    <mergeCell ref="C82:C113"/>
    <mergeCell ref="C114:C123"/>
    <mergeCell ref="C124:C141"/>
    <mergeCell ref="C142:C162"/>
    <mergeCell ref="C163:C165"/>
    <mergeCell ref="C166:C168"/>
    <mergeCell ref="C169:C179"/>
    <mergeCell ref="C181:C182"/>
    <mergeCell ref="C183:C193"/>
    <mergeCell ref="C194:C212"/>
    <mergeCell ref="C213:C239"/>
    <mergeCell ref="C240:C244"/>
    <mergeCell ref="D3:D26"/>
    <mergeCell ref="D27:D28"/>
    <mergeCell ref="D29:D36"/>
    <mergeCell ref="D37:D57"/>
    <mergeCell ref="D58:D63"/>
    <mergeCell ref="D64:D79"/>
    <mergeCell ref="D80:D81"/>
    <mergeCell ref="D82:D113"/>
    <mergeCell ref="D114:D123"/>
    <mergeCell ref="D124:D141"/>
    <mergeCell ref="D142:D162"/>
    <mergeCell ref="D163:D168"/>
    <mergeCell ref="D169:D179"/>
    <mergeCell ref="D181:D182"/>
    <mergeCell ref="D183:D193"/>
    <mergeCell ref="D194:D212"/>
    <mergeCell ref="D213:D239"/>
    <mergeCell ref="D240:D244"/>
    <mergeCell ref="E3:E7"/>
    <mergeCell ref="E8:E9"/>
    <mergeCell ref="E10:E15"/>
    <mergeCell ref="E16:E19"/>
    <mergeCell ref="E20:E21"/>
    <mergeCell ref="E22:E24"/>
    <mergeCell ref="E25:E26"/>
    <mergeCell ref="E27:E28"/>
    <mergeCell ref="E31:E33"/>
    <mergeCell ref="E34:E36"/>
    <mergeCell ref="E37:E48"/>
    <mergeCell ref="E49:E57"/>
    <mergeCell ref="E58:E59"/>
    <mergeCell ref="E60:E63"/>
    <mergeCell ref="E65:E67"/>
    <mergeCell ref="E68:E72"/>
    <mergeCell ref="E73:E74"/>
    <mergeCell ref="E76:E77"/>
    <mergeCell ref="E78:E79"/>
    <mergeCell ref="E80:E81"/>
    <mergeCell ref="E82:E83"/>
    <mergeCell ref="E84:E94"/>
    <mergeCell ref="E95:E99"/>
    <mergeCell ref="E100:E105"/>
    <mergeCell ref="E106:E109"/>
    <mergeCell ref="E110:E113"/>
    <mergeCell ref="E114:E118"/>
    <mergeCell ref="E124:E133"/>
    <mergeCell ref="E135:E136"/>
    <mergeCell ref="E137:E141"/>
    <mergeCell ref="E143:E144"/>
    <mergeCell ref="E145:E146"/>
    <mergeCell ref="E147:E149"/>
    <mergeCell ref="E151:E152"/>
    <mergeCell ref="E153:E154"/>
    <mergeCell ref="E155:E158"/>
    <mergeCell ref="E159:E160"/>
    <mergeCell ref="E161:E162"/>
    <mergeCell ref="E163:E165"/>
    <mergeCell ref="E167:E168"/>
    <mergeCell ref="E170:E173"/>
    <mergeCell ref="E174:E176"/>
    <mergeCell ref="E177:E179"/>
    <mergeCell ref="E181:E182"/>
    <mergeCell ref="E183:E188"/>
    <mergeCell ref="E189:E193"/>
    <mergeCell ref="E195:E209"/>
    <mergeCell ref="E213:E216"/>
    <mergeCell ref="E217:E230"/>
    <mergeCell ref="E231:E232"/>
    <mergeCell ref="E233:E236"/>
    <mergeCell ref="E237:E238"/>
    <mergeCell ref="E241:E244"/>
    <mergeCell ref="F8:F9"/>
    <mergeCell ref="F10:F15"/>
    <mergeCell ref="F16:F17"/>
    <mergeCell ref="F18:F19"/>
    <mergeCell ref="F20:F21"/>
    <mergeCell ref="F22:F24"/>
    <mergeCell ref="F25:F26"/>
    <mergeCell ref="F27:F28"/>
    <mergeCell ref="F31:F33"/>
    <mergeCell ref="F34:F36"/>
    <mergeCell ref="F37:F48"/>
    <mergeCell ref="F49:F57"/>
    <mergeCell ref="F58:F59"/>
    <mergeCell ref="F60:F63"/>
    <mergeCell ref="F65:F67"/>
    <mergeCell ref="F68:F72"/>
    <mergeCell ref="F73:F74"/>
    <mergeCell ref="F76:F77"/>
    <mergeCell ref="F78:F79"/>
    <mergeCell ref="F80:F81"/>
    <mergeCell ref="F82:F83"/>
    <mergeCell ref="F84:F94"/>
    <mergeCell ref="F95:F99"/>
    <mergeCell ref="F100:F105"/>
    <mergeCell ref="F106:F109"/>
    <mergeCell ref="F110:F113"/>
    <mergeCell ref="F124:F133"/>
    <mergeCell ref="F135:F136"/>
    <mergeCell ref="F163:F165"/>
    <mergeCell ref="F167:F168"/>
    <mergeCell ref="F170:F173"/>
    <mergeCell ref="F174:F176"/>
    <mergeCell ref="F181:F182"/>
    <mergeCell ref="F183:F188"/>
    <mergeCell ref="F189:F193"/>
    <mergeCell ref="F195:F209"/>
    <mergeCell ref="F213:F216"/>
    <mergeCell ref="F217:F230"/>
    <mergeCell ref="F237:F238"/>
    <mergeCell ref="G8:G9"/>
    <mergeCell ref="G10:G15"/>
    <mergeCell ref="G16:G17"/>
    <mergeCell ref="G18:G19"/>
    <mergeCell ref="G20:G21"/>
    <mergeCell ref="G22:G24"/>
    <mergeCell ref="G25:G26"/>
    <mergeCell ref="G27:G28"/>
    <mergeCell ref="G31:G33"/>
    <mergeCell ref="G34:G36"/>
    <mergeCell ref="G37:G48"/>
    <mergeCell ref="G50:G52"/>
    <mergeCell ref="G53:G54"/>
    <mergeCell ref="G55:G56"/>
    <mergeCell ref="G58:G59"/>
    <mergeCell ref="G60:G63"/>
    <mergeCell ref="G65:G67"/>
    <mergeCell ref="G68:G72"/>
    <mergeCell ref="G73:G74"/>
    <mergeCell ref="G76:G77"/>
    <mergeCell ref="G78:G79"/>
    <mergeCell ref="G80:G81"/>
    <mergeCell ref="G82:G83"/>
    <mergeCell ref="G84:G94"/>
    <mergeCell ref="G95:G99"/>
    <mergeCell ref="G100:G105"/>
    <mergeCell ref="G106:G109"/>
    <mergeCell ref="G110:G113"/>
    <mergeCell ref="G114:G118"/>
    <mergeCell ref="G124:G133"/>
    <mergeCell ref="G135:G136"/>
    <mergeCell ref="G137:G141"/>
    <mergeCell ref="G143:G144"/>
    <mergeCell ref="G145:G146"/>
    <mergeCell ref="G147:G149"/>
    <mergeCell ref="G151:G152"/>
    <mergeCell ref="G153:G154"/>
    <mergeCell ref="G155:G158"/>
    <mergeCell ref="G159:G160"/>
    <mergeCell ref="G161:G162"/>
    <mergeCell ref="G163:G165"/>
    <mergeCell ref="G167:G168"/>
    <mergeCell ref="G170:G171"/>
    <mergeCell ref="G172:G173"/>
    <mergeCell ref="G174:G176"/>
    <mergeCell ref="G181:G182"/>
    <mergeCell ref="G183:G188"/>
    <mergeCell ref="G189:G193"/>
    <mergeCell ref="G195:G209"/>
    <mergeCell ref="G213:G216"/>
    <mergeCell ref="G217:G230"/>
    <mergeCell ref="G231:G232"/>
    <mergeCell ref="G233:G235"/>
    <mergeCell ref="G237:G238"/>
    <mergeCell ref="G241:G244"/>
    <mergeCell ref="H3:H7"/>
    <mergeCell ref="H8:H9"/>
    <mergeCell ref="H10:H15"/>
    <mergeCell ref="H16:H17"/>
    <mergeCell ref="H18:H19"/>
    <mergeCell ref="H20:H21"/>
    <mergeCell ref="H22:H24"/>
    <mergeCell ref="H25:H26"/>
    <mergeCell ref="H27:H28"/>
    <mergeCell ref="H31:H33"/>
    <mergeCell ref="H34:H36"/>
    <mergeCell ref="H37:H48"/>
    <mergeCell ref="H50:H52"/>
    <mergeCell ref="H53:H54"/>
    <mergeCell ref="H55:H56"/>
    <mergeCell ref="H58:H59"/>
    <mergeCell ref="H60:H63"/>
    <mergeCell ref="H65:H67"/>
    <mergeCell ref="H68:H72"/>
    <mergeCell ref="H73:H74"/>
    <mergeCell ref="H76:H77"/>
    <mergeCell ref="H78:H79"/>
    <mergeCell ref="H80:H81"/>
    <mergeCell ref="H82:H83"/>
    <mergeCell ref="H84:H94"/>
    <mergeCell ref="H95:H99"/>
    <mergeCell ref="H100:H105"/>
    <mergeCell ref="H106:H109"/>
    <mergeCell ref="H110:H113"/>
    <mergeCell ref="H114:H118"/>
    <mergeCell ref="H124:H133"/>
    <mergeCell ref="H135:H136"/>
    <mergeCell ref="H137:H141"/>
    <mergeCell ref="H143:H144"/>
    <mergeCell ref="H145:H146"/>
    <mergeCell ref="H147:H149"/>
    <mergeCell ref="H151:H152"/>
    <mergeCell ref="H153:H154"/>
    <mergeCell ref="H155:H158"/>
    <mergeCell ref="H159:H160"/>
    <mergeCell ref="H161:H162"/>
    <mergeCell ref="H163:H165"/>
    <mergeCell ref="H167:H168"/>
    <mergeCell ref="H170:H171"/>
    <mergeCell ref="H172:H173"/>
    <mergeCell ref="H174:H176"/>
    <mergeCell ref="H181:H182"/>
    <mergeCell ref="H183:H188"/>
    <mergeCell ref="H189:H193"/>
    <mergeCell ref="H195:H209"/>
    <mergeCell ref="H213:H216"/>
    <mergeCell ref="H217:H230"/>
    <mergeCell ref="H237:H238"/>
    <mergeCell ref="H241:H244"/>
    <mergeCell ref="I3:I7"/>
    <mergeCell ref="I8:I9"/>
    <mergeCell ref="I10:I15"/>
    <mergeCell ref="I16:I17"/>
    <mergeCell ref="I18:I19"/>
    <mergeCell ref="I20:I21"/>
    <mergeCell ref="I22:I24"/>
    <mergeCell ref="I25:I26"/>
    <mergeCell ref="I27:I28"/>
    <mergeCell ref="I31:I33"/>
    <mergeCell ref="I34:I36"/>
    <mergeCell ref="I37:I48"/>
    <mergeCell ref="I50:I52"/>
    <mergeCell ref="I53:I54"/>
    <mergeCell ref="I55:I56"/>
    <mergeCell ref="I58:I59"/>
    <mergeCell ref="I60:I63"/>
    <mergeCell ref="I65:I67"/>
    <mergeCell ref="I68:I72"/>
    <mergeCell ref="I73:I74"/>
    <mergeCell ref="I76:I77"/>
    <mergeCell ref="I78:I79"/>
    <mergeCell ref="I80:I81"/>
    <mergeCell ref="I82:I83"/>
    <mergeCell ref="I84:I94"/>
    <mergeCell ref="I95:I99"/>
    <mergeCell ref="I100:I105"/>
    <mergeCell ref="I106:I109"/>
    <mergeCell ref="I110:I113"/>
    <mergeCell ref="I114:I118"/>
    <mergeCell ref="I124:I133"/>
    <mergeCell ref="I135:I136"/>
    <mergeCell ref="I137:I141"/>
    <mergeCell ref="I143:I144"/>
    <mergeCell ref="I145:I146"/>
    <mergeCell ref="I147:I149"/>
    <mergeCell ref="I151:I152"/>
    <mergeCell ref="I153:I154"/>
    <mergeCell ref="I155:I158"/>
    <mergeCell ref="I159:I160"/>
    <mergeCell ref="I161:I162"/>
    <mergeCell ref="I163:I165"/>
    <mergeCell ref="I167:I168"/>
    <mergeCell ref="I170:I171"/>
    <mergeCell ref="I172:I173"/>
    <mergeCell ref="I174:I176"/>
    <mergeCell ref="I177:I179"/>
    <mergeCell ref="I181:I182"/>
    <mergeCell ref="I183:I188"/>
    <mergeCell ref="I189:I193"/>
    <mergeCell ref="I195:I209"/>
    <mergeCell ref="I213:I216"/>
    <mergeCell ref="I217:I230"/>
    <mergeCell ref="I237:I238"/>
    <mergeCell ref="I241:I244"/>
    <mergeCell ref="J3:J7"/>
    <mergeCell ref="J8:J9"/>
    <mergeCell ref="J10:J15"/>
    <mergeCell ref="J16:J19"/>
    <mergeCell ref="J20:J21"/>
    <mergeCell ref="J22:J24"/>
    <mergeCell ref="J25:J26"/>
    <mergeCell ref="J27:J28"/>
    <mergeCell ref="J31:J33"/>
    <mergeCell ref="J34:J36"/>
    <mergeCell ref="J37:J48"/>
    <mergeCell ref="J49:J57"/>
    <mergeCell ref="J58:J59"/>
    <mergeCell ref="J60:J63"/>
    <mergeCell ref="J65:J67"/>
    <mergeCell ref="J68:J72"/>
    <mergeCell ref="J73:J74"/>
    <mergeCell ref="J76:J77"/>
    <mergeCell ref="J78:J79"/>
    <mergeCell ref="J80:J81"/>
    <mergeCell ref="J82:J83"/>
    <mergeCell ref="J84:J94"/>
    <mergeCell ref="J95:J99"/>
    <mergeCell ref="J100:J105"/>
    <mergeCell ref="J106:J109"/>
    <mergeCell ref="J110:J113"/>
    <mergeCell ref="J114:J118"/>
    <mergeCell ref="J124:J133"/>
    <mergeCell ref="J135:J136"/>
    <mergeCell ref="J137:J141"/>
    <mergeCell ref="J143:J144"/>
    <mergeCell ref="J145:J146"/>
    <mergeCell ref="J147:J149"/>
    <mergeCell ref="J151:J152"/>
    <mergeCell ref="J153:J154"/>
    <mergeCell ref="J155:J158"/>
    <mergeCell ref="J159:J160"/>
    <mergeCell ref="J161:J162"/>
    <mergeCell ref="J163:J165"/>
    <mergeCell ref="J167:J168"/>
    <mergeCell ref="J170:J171"/>
    <mergeCell ref="J172:J173"/>
    <mergeCell ref="J174:J176"/>
    <mergeCell ref="J177:J179"/>
    <mergeCell ref="J181:J182"/>
    <mergeCell ref="J183:J188"/>
    <mergeCell ref="J189:J193"/>
    <mergeCell ref="J195:J209"/>
    <mergeCell ref="J213:J216"/>
    <mergeCell ref="J217:J230"/>
    <mergeCell ref="J237:J238"/>
    <mergeCell ref="J241:J244"/>
    <mergeCell ref="K3:K7"/>
    <mergeCell ref="K8:K9"/>
    <mergeCell ref="K10:K15"/>
    <mergeCell ref="K16:K19"/>
    <mergeCell ref="K20:K21"/>
    <mergeCell ref="K22:K24"/>
    <mergeCell ref="K25:K26"/>
    <mergeCell ref="K27:K28"/>
    <mergeCell ref="K31:K33"/>
    <mergeCell ref="K34:K36"/>
    <mergeCell ref="K37:K48"/>
    <mergeCell ref="K49:K57"/>
    <mergeCell ref="K58:K59"/>
    <mergeCell ref="K60:K63"/>
    <mergeCell ref="K65:K67"/>
    <mergeCell ref="K68:K72"/>
    <mergeCell ref="K73:K74"/>
    <mergeCell ref="K76:K77"/>
    <mergeCell ref="K78:K79"/>
    <mergeCell ref="K82:K83"/>
    <mergeCell ref="K84:K94"/>
    <mergeCell ref="K95:K99"/>
    <mergeCell ref="K100:K105"/>
    <mergeCell ref="K106:K109"/>
    <mergeCell ref="K110:K113"/>
    <mergeCell ref="K114:K118"/>
    <mergeCell ref="K124:K133"/>
    <mergeCell ref="K135:K136"/>
    <mergeCell ref="K137:K141"/>
    <mergeCell ref="K143:K144"/>
    <mergeCell ref="K145:K146"/>
    <mergeCell ref="K147:K149"/>
    <mergeCell ref="K151:K152"/>
    <mergeCell ref="K153:K154"/>
    <mergeCell ref="K155:K158"/>
    <mergeCell ref="K159:K160"/>
    <mergeCell ref="K161:K162"/>
    <mergeCell ref="K163:K165"/>
    <mergeCell ref="K167:K168"/>
    <mergeCell ref="K170:K171"/>
    <mergeCell ref="K172:K173"/>
    <mergeCell ref="K174:K176"/>
    <mergeCell ref="K177:K179"/>
    <mergeCell ref="K181:K182"/>
    <mergeCell ref="K183:K188"/>
    <mergeCell ref="K189:K193"/>
    <mergeCell ref="K195:K209"/>
    <mergeCell ref="K213:K216"/>
    <mergeCell ref="K217:K230"/>
    <mergeCell ref="K237:K238"/>
    <mergeCell ref="K241:K244"/>
    <mergeCell ref="L3:L7"/>
    <mergeCell ref="L8:L9"/>
    <mergeCell ref="L10:L15"/>
    <mergeCell ref="L16:L17"/>
    <mergeCell ref="L18:L19"/>
    <mergeCell ref="L20:L21"/>
    <mergeCell ref="L22:L24"/>
    <mergeCell ref="L25:L26"/>
    <mergeCell ref="L27:L28"/>
    <mergeCell ref="L31:L33"/>
    <mergeCell ref="L34:L36"/>
    <mergeCell ref="L65:L67"/>
    <mergeCell ref="L68:L72"/>
    <mergeCell ref="L73:L74"/>
    <mergeCell ref="L76:L77"/>
    <mergeCell ref="L78:L79"/>
    <mergeCell ref="L114:L118"/>
    <mergeCell ref="L124:L133"/>
    <mergeCell ref="L135:L136"/>
    <mergeCell ref="L137:L141"/>
    <mergeCell ref="L143:L144"/>
    <mergeCell ref="L145:L146"/>
    <mergeCell ref="L147:L149"/>
    <mergeCell ref="L151:L152"/>
    <mergeCell ref="L153:L154"/>
    <mergeCell ref="L155:L158"/>
    <mergeCell ref="L159:L160"/>
    <mergeCell ref="L161:L162"/>
    <mergeCell ref="L163:L165"/>
    <mergeCell ref="L167:L168"/>
    <mergeCell ref="L170:L171"/>
    <mergeCell ref="L172:L173"/>
    <mergeCell ref="L174:L176"/>
    <mergeCell ref="L181:L182"/>
    <mergeCell ref="L183:L188"/>
    <mergeCell ref="L189:L193"/>
    <mergeCell ref="L195:L209"/>
    <mergeCell ref="L213:L216"/>
    <mergeCell ref="L217:L230"/>
    <mergeCell ref="L237:L238"/>
    <mergeCell ref="L241:L244"/>
    <mergeCell ref="M3:M7"/>
    <mergeCell ref="M8:M9"/>
    <mergeCell ref="M10:M15"/>
    <mergeCell ref="M16:M17"/>
    <mergeCell ref="M18:M19"/>
    <mergeCell ref="M20:M21"/>
    <mergeCell ref="M22:M24"/>
    <mergeCell ref="M25:M26"/>
    <mergeCell ref="M27:M28"/>
    <mergeCell ref="M31:M33"/>
    <mergeCell ref="M34:M36"/>
    <mergeCell ref="M37:M48"/>
    <mergeCell ref="M49:M57"/>
    <mergeCell ref="M58:M59"/>
    <mergeCell ref="M60:M63"/>
    <mergeCell ref="M65:M67"/>
    <mergeCell ref="M68:M72"/>
    <mergeCell ref="M73:M74"/>
    <mergeCell ref="M76:M77"/>
    <mergeCell ref="M78:M79"/>
    <mergeCell ref="M82:M83"/>
    <mergeCell ref="M84:M94"/>
    <mergeCell ref="M95:M99"/>
    <mergeCell ref="M100:M105"/>
    <mergeCell ref="M106:M109"/>
    <mergeCell ref="M110:M113"/>
    <mergeCell ref="M114:M118"/>
    <mergeCell ref="M135:M136"/>
    <mergeCell ref="M137:M141"/>
    <mergeCell ref="M143:M144"/>
    <mergeCell ref="M145:M146"/>
    <mergeCell ref="M147:M149"/>
    <mergeCell ref="M151:M152"/>
    <mergeCell ref="M153:M154"/>
    <mergeCell ref="M155:M158"/>
    <mergeCell ref="M159:M160"/>
    <mergeCell ref="M161:M162"/>
    <mergeCell ref="M163:M165"/>
    <mergeCell ref="M167:M168"/>
    <mergeCell ref="M170:M171"/>
    <mergeCell ref="M172:M173"/>
    <mergeCell ref="M174:M176"/>
    <mergeCell ref="M181:M182"/>
    <mergeCell ref="M183:M188"/>
    <mergeCell ref="M189:M193"/>
    <mergeCell ref="M195:M209"/>
    <mergeCell ref="M213:M216"/>
    <mergeCell ref="M217:M230"/>
    <mergeCell ref="M237:M238"/>
    <mergeCell ref="M241:M244"/>
    <mergeCell ref="N3:N7"/>
    <mergeCell ref="N8:N9"/>
    <mergeCell ref="N10:N15"/>
    <mergeCell ref="N16:N17"/>
    <mergeCell ref="N18:N19"/>
    <mergeCell ref="N20:N21"/>
    <mergeCell ref="N22:N24"/>
    <mergeCell ref="N25:N26"/>
    <mergeCell ref="N27:N28"/>
    <mergeCell ref="N31:N33"/>
    <mergeCell ref="N34:N36"/>
    <mergeCell ref="N37:N48"/>
    <mergeCell ref="N49:N57"/>
    <mergeCell ref="N58:N59"/>
    <mergeCell ref="N60:N63"/>
    <mergeCell ref="N65:N67"/>
    <mergeCell ref="N68:N72"/>
    <mergeCell ref="N73:N74"/>
    <mergeCell ref="N76:N77"/>
    <mergeCell ref="N78:N79"/>
    <mergeCell ref="N82:N83"/>
    <mergeCell ref="N84:N94"/>
    <mergeCell ref="N95:N99"/>
    <mergeCell ref="N100:N105"/>
    <mergeCell ref="N106:N109"/>
    <mergeCell ref="N110:N113"/>
    <mergeCell ref="N114:N118"/>
    <mergeCell ref="N124:N133"/>
    <mergeCell ref="N135:N136"/>
    <mergeCell ref="N137:N141"/>
    <mergeCell ref="N167:N168"/>
    <mergeCell ref="N174:N176"/>
    <mergeCell ref="N183:N188"/>
    <mergeCell ref="N189:N193"/>
    <mergeCell ref="N213:N216"/>
    <mergeCell ref="N241:N244"/>
    <mergeCell ref="O8:O9"/>
    <mergeCell ref="O10:O15"/>
    <mergeCell ref="O16:O17"/>
    <mergeCell ref="O18:O19"/>
    <mergeCell ref="O20:O21"/>
    <mergeCell ref="O22:O24"/>
    <mergeCell ref="O25:O26"/>
    <mergeCell ref="O27:O28"/>
    <mergeCell ref="O31:O33"/>
    <mergeCell ref="O34:O36"/>
    <mergeCell ref="O37:O48"/>
    <mergeCell ref="O49:O57"/>
    <mergeCell ref="O58:O59"/>
    <mergeCell ref="O60:O63"/>
    <mergeCell ref="O65:O67"/>
    <mergeCell ref="O68:O72"/>
    <mergeCell ref="O73:O74"/>
    <mergeCell ref="O76:O77"/>
    <mergeCell ref="O78:O79"/>
    <mergeCell ref="O82:O83"/>
    <mergeCell ref="O84:O94"/>
    <mergeCell ref="O95:O99"/>
    <mergeCell ref="O100:O105"/>
    <mergeCell ref="O106:O109"/>
    <mergeCell ref="O110:O113"/>
    <mergeCell ref="O114:O118"/>
    <mergeCell ref="O124:O133"/>
    <mergeCell ref="O167:O168"/>
    <mergeCell ref="O174:O176"/>
    <mergeCell ref="O177:O179"/>
    <mergeCell ref="O183:O188"/>
    <mergeCell ref="O189:O193"/>
    <mergeCell ref="O213:O216"/>
    <mergeCell ref="O241:O244"/>
    <mergeCell ref="P3:P7"/>
    <mergeCell ref="P8:P9"/>
    <mergeCell ref="P10:P15"/>
    <mergeCell ref="P16:P17"/>
    <mergeCell ref="P18:P19"/>
    <mergeCell ref="P20:P21"/>
    <mergeCell ref="P22:P24"/>
    <mergeCell ref="P25:P26"/>
    <mergeCell ref="P27:P28"/>
    <mergeCell ref="P31:P33"/>
    <mergeCell ref="P34:P36"/>
    <mergeCell ref="P37:P48"/>
    <mergeCell ref="P49:P57"/>
    <mergeCell ref="P58:P59"/>
    <mergeCell ref="P60:P63"/>
    <mergeCell ref="P65:P67"/>
    <mergeCell ref="P68:P72"/>
    <mergeCell ref="P73:P74"/>
    <mergeCell ref="P76:P77"/>
    <mergeCell ref="P78:P79"/>
    <mergeCell ref="P82:P83"/>
    <mergeCell ref="P84:P94"/>
    <mergeCell ref="P95:P99"/>
    <mergeCell ref="P100:P105"/>
    <mergeCell ref="P106:P109"/>
    <mergeCell ref="P110:P113"/>
    <mergeCell ref="P114:P118"/>
    <mergeCell ref="P124:P133"/>
    <mergeCell ref="P135:P136"/>
    <mergeCell ref="P137:P141"/>
    <mergeCell ref="P143:P144"/>
    <mergeCell ref="P145:P146"/>
    <mergeCell ref="P147:P149"/>
    <mergeCell ref="P151:P152"/>
    <mergeCell ref="P153:P154"/>
    <mergeCell ref="P155:P158"/>
    <mergeCell ref="P159:P160"/>
    <mergeCell ref="P161:P162"/>
    <mergeCell ref="P163:P165"/>
    <mergeCell ref="P167:P168"/>
    <mergeCell ref="P170:P173"/>
    <mergeCell ref="P174:P176"/>
    <mergeCell ref="P181:P182"/>
    <mergeCell ref="P183:P188"/>
    <mergeCell ref="P189:P193"/>
    <mergeCell ref="P213:P216"/>
    <mergeCell ref="P217:P230"/>
    <mergeCell ref="P237:P238"/>
    <mergeCell ref="P241:P244"/>
    <mergeCell ref="Q3:Q7"/>
    <mergeCell ref="Q8:Q9"/>
    <mergeCell ref="Q10:Q15"/>
    <mergeCell ref="Q16:Q17"/>
    <mergeCell ref="Q18:Q19"/>
    <mergeCell ref="Q20:Q21"/>
    <mergeCell ref="Q22:Q24"/>
    <mergeCell ref="Q25:Q26"/>
    <mergeCell ref="Q27:Q28"/>
    <mergeCell ref="Q31:Q33"/>
    <mergeCell ref="Q34:Q36"/>
    <mergeCell ref="Q37:Q48"/>
    <mergeCell ref="Q49:Q57"/>
    <mergeCell ref="Q58:Q59"/>
    <mergeCell ref="Q60:Q63"/>
    <mergeCell ref="Q65:Q67"/>
    <mergeCell ref="Q68:Q72"/>
    <mergeCell ref="Q73:Q74"/>
    <mergeCell ref="Q76:Q77"/>
    <mergeCell ref="Q78:Q79"/>
    <mergeCell ref="Q82:Q83"/>
    <mergeCell ref="Q84:Q94"/>
    <mergeCell ref="Q95:Q99"/>
    <mergeCell ref="Q100:Q105"/>
    <mergeCell ref="Q106:Q109"/>
    <mergeCell ref="Q110:Q113"/>
    <mergeCell ref="Q114:Q118"/>
    <mergeCell ref="Q125:Q133"/>
    <mergeCell ref="Q137:Q141"/>
    <mergeCell ref="Q167:Q168"/>
    <mergeCell ref="Q174:Q176"/>
    <mergeCell ref="Q183:Q188"/>
    <mergeCell ref="Q189:Q193"/>
    <mergeCell ref="Q213:Q216"/>
    <mergeCell ref="Q233:Q236"/>
    <mergeCell ref="Q241:Q244"/>
    <mergeCell ref="R3:R7"/>
    <mergeCell ref="R8:R9"/>
    <mergeCell ref="R10:R15"/>
    <mergeCell ref="R16:R17"/>
    <mergeCell ref="R18:R19"/>
    <mergeCell ref="R20:R21"/>
    <mergeCell ref="R22:R24"/>
    <mergeCell ref="R25:R26"/>
    <mergeCell ref="R27:R28"/>
    <mergeCell ref="R39:R48"/>
    <mergeCell ref="R65:R67"/>
    <mergeCell ref="R68:R72"/>
    <mergeCell ref="R73:R74"/>
    <mergeCell ref="R76:R77"/>
    <mergeCell ref="R114:R118"/>
    <mergeCell ref="R125:R133"/>
    <mergeCell ref="R167:R168"/>
    <mergeCell ref="R174:R176"/>
    <mergeCell ref="R183:R188"/>
    <mergeCell ref="R189:R193"/>
    <mergeCell ref="R213:R216"/>
    <mergeCell ref="R241:R244"/>
    <mergeCell ref="S8:S9"/>
    <mergeCell ref="S16:S17"/>
    <mergeCell ref="S18:S19"/>
    <mergeCell ref="S20:S21"/>
    <mergeCell ref="S22:S24"/>
    <mergeCell ref="S25:S26"/>
    <mergeCell ref="S34:S36"/>
    <mergeCell ref="S37:S48"/>
    <mergeCell ref="S60:S61"/>
    <mergeCell ref="S68:S72"/>
    <mergeCell ref="S73:S74"/>
    <mergeCell ref="S76:S77"/>
    <mergeCell ref="S78:S79"/>
    <mergeCell ref="S80:S81"/>
    <mergeCell ref="S181:S182"/>
    <mergeCell ref="S183:S188"/>
    <mergeCell ref="S213:S216"/>
    <mergeCell ref="S217:S230"/>
    <mergeCell ref="S237:S238"/>
    <mergeCell ref="T8:T9"/>
    <mergeCell ref="T16:T17"/>
    <mergeCell ref="T18:T19"/>
    <mergeCell ref="T20:T21"/>
    <mergeCell ref="T22:T24"/>
    <mergeCell ref="T25:T26"/>
    <mergeCell ref="T31:T32"/>
    <mergeCell ref="T34:T36"/>
    <mergeCell ref="T60:T61"/>
    <mergeCell ref="T68:T72"/>
    <mergeCell ref="T73:T74"/>
    <mergeCell ref="T76:T77"/>
    <mergeCell ref="T78:T79"/>
    <mergeCell ref="T80:T81"/>
    <mergeCell ref="T241:T242"/>
    <mergeCell ref="T243:T244"/>
    <mergeCell ref="U8:U9"/>
    <mergeCell ref="U16:U17"/>
    <mergeCell ref="U18:U19"/>
    <mergeCell ref="U20:U21"/>
    <mergeCell ref="U22:U24"/>
    <mergeCell ref="U25:U26"/>
    <mergeCell ref="U31:U32"/>
    <mergeCell ref="U34:U36"/>
    <mergeCell ref="U60:U61"/>
    <mergeCell ref="U68:U72"/>
    <mergeCell ref="U73:U74"/>
    <mergeCell ref="U76:U77"/>
    <mergeCell ref="U78:U79"/>
    <mergeCell ref="U80:U81"/>
    <mergeCell ref="V3:V7"/>
    <mergeCell ref="V8:V9"/>
    <mergeCell ref="V16:V17"/>
    <mergeCell ref="V18:V19"/>
    <mergeCell ref="V20:V21"/>
    <mergeCell ref="V22:V24"/>
    <mergeCell ref="V25:V26"/>
    <mergeCell ref="V31:V33"/>
    <mergeCell ref="V34:V36"/>
    <mergeCell ref="V37:V48"/>
    <mergeCell ref="V49:V57"/>
    <mergeCell ref="V58:V59"/>
    <mergeCell ref="V60:V63"/>
    <mergeCell ref="V68:V72"/>
    <mergeCell ref="V73:V74"/>
    <mergeCell ref="V76:V77"/>
    <mergeCell ref="V78:V79"/>
    <mergeCell ref="V80:V81"/>
    <mergeCell ref="V84:V94"/>
    <mergeCell ref="V95:V99"/>
    <mergeCell ref="V100:V105"/>
    <mergeCell ref="V106:V109"/>
    <mergeCell ref="V110:V113"/>
    <mergeCell ref="V125:V133"/>
    <mergeCell ref="V137:V141"/>
    <mergeCell ref="V143:V144"/>
    <mergeCell ref="V145:V146"/>
    <mergeCell ref="V147:V149"/>
    <mergeCell ref="V151:V152"/>
    <mergeCell ref="V153:V154"/>
    <mergeCell ref="V155:V158"/>
    <mergeCell ref="V159:V160"/>
    <mergeCell ref="V161:V162"/>
    <mergeCell ref="V164:V165"/>
    <mergeCell ref="V167:V168"/>
    <mergeCell ref="V174:V176"/>
    <mergeCell ref="V177:V179"/>
    <mergeCell ref="V181:V182"/>
    <mergeCell ref="V183:V188"/>
    <mergeCell ref="V189:V193"/>
    <mergeCell ref="V213:V216"/>
    <mergeCell ref="V241:V244"/>
    <mergeCell ref="W8:W9"/>
    <mergeCell ref="W25:W26"/>
    <mergeCell ref="W60:W61"/>
    <mergeCell ref="W78:W79"/>
    <mergeCell ref="W80:W81"/>
    <mergeCell ref="X8:X9"/>
    <mergeCell ref="X25:X26"/>
    <mergeCell ref="X60:X61"/>
    <mergeCell ref="X78:X79"/>
    <mergeCell ref="X80:X81"/>
    <mergeCell ref="Y8:Y9"/>
    <mergeCell ref="Y25:Y26"/>
    <mergeCell ref="Y60:Y61"/>
    <mergeCell ref="Y78:Y79"/>
    <mergeCell ref="Y80:Y81"/>
    <mergeCell ref="Z8:Z9"/>
    <mergeCell ref="Z25:Z26"/>
    <mergeCell ref="Z60:Z61"/>
    <mergeCell ref="Z78:Z79"/>
    <mergeCell ref="Z80:Z81"/>
    <mergeCell ref="Z183:Z188"/>
    <mergeCell ref="Z189:Z193"/>
    <mergeCell ref="AA8:AA9"/>
    <mergeCell ref="AA25:AA26"/>
    <mergeCell ref="AA60:AA61"/>
    <mergeCell ref="AA78:AA79"/>
    <mergeCell ref="AA80:AA81"/>
    <mergeCell ref="AB8:AB9"/>
    <mergeCell ref="AB25:AB26"/>
    <mergeCell ref="AB60:AB61"/>
    <mergeCell ref="AB78:AB79"/>
    <mergeCell ref="AB80:AB81"/>
    <mergeCell ref="AB213:AB214"/>
    <mergeCell ref="AB215:AB216"/>
    <mergeCell ref="AC8:AC9"/>
    <mergeCell ref="AC25:AC26"/>
    <mergeCell ref="AC60:AC61"/>
    <mergeCell ref="AC78:AC79"/>
    <mergeCell ref="AC80:AC81"/>
    <mergeCell ref="AC183:AC188"/>
    <mergeCell ref="AC189:AC193"/>
    <mergeCell ref="AC233:AC236"/>
    <mergeCell ref="AD8:AD9"/>
    <mergeCell ref="AD25:AD26"/>
    <mergeCell ref="AD60:AD61"/>
    <mergeCell ref="AD78:AD79"/>
    <mergeCell ref="AD183:AD188"/>
    <mergeCell ref="AD189:AD193"/>
    <mergeCell ref="AD213:AD214"/>
    <mergeCell ref="AE183:AE188"/>
    <mergeCell ref="AE189:AE193"/>
    <mergeCell ref="AF183:AF188"/>
    <mergeCell ref="AF189:AF193"/>
    <mergeCell ref="AG183:AG188"/>
    <mergeCell ref="AG189:AG193"/>
    <mergeCell ref="AH1:AH2"/>
    <mergeCell ref="AH3:AH9"/>
    <mergeCell ref="AH10:AH15"/>
    <mergeCell ref="AH16:AH26"/>
    <mergeCell ref="AH27:AH28"/>
    <mergeCell ref="AH31:AH33"/>
    <mergeCell ref="AH34:AH36"/>
    <mergeCell ref="AH37:AH48"/>
    <mergeCell ref="AH49:AH57"/>
    <mergeCell ref="AH58:AH59"/>
    <mergeCell ref="AH60:AH63"/>
    <mergeCell ref="AH68:AH72"/>
    <mergeCell ref="AH73:AH74"/>
    <mergeCell ref="AH76:AH77"/>
    <mergeCell ref="AH78:AH79"/>
    <mergeCell ref="AH80:AH81"/>
    <mergeCell ref="AH82:AH99"/>
    <mergeCell ref="AH100:AH105"/>
    <mergeCell ref="AH106:AH113"/>
    <mergeCell ref="AH114:AH118"/>
    <mergeCell ref="AH125:AH133"/>
    <mergeCell ref="AH135:AH136"/>
    <mergeCell ref="AH137:AH141"/>
    <mergeCell ref="AH142:AH146"/>
    <mergeCell ref="AH147:AH149"/>
    <mergeCell ref="AH151:AH152"/>
    <mergeCell ref="AH153:AH154"/>
    <mergeCell ref="AH155:AH158"/>
    <mergeCell ref="AH159:AH160"/>
    <mergeCell ref="AH161:AH162"/>
    <mergeCell ref="AH163:AH165"/>
    <mergeCell ref="AH170:AH173"/>
    <mergeCell ref="AH174:AH176"/>
    <mergeCell ref="AH177:AH179"/>
    <mergeCell ref="AH181:AH182"/>
    <mergeCell ref="AH183:AH188"/>
    <mergeCell ref="AH189:AH193"/>
    <mergeCell ref="AH195:AH209"/>
    <mergeCell ref="AH213:AH216"/>
    <mergeCell ref="AH217:AH230"/>
    <mergeCell ref="AH231:AH232"/>
    <mergeCell ref="AH233:AH236"/>
    <mergeCell ref="AH237:AH238"/>
    <mergeCell ref="AH241:AH244"/>
    <mergeCell ref="AI1:AI2"/>
    <mergeCell ref="AI8:AI9"/>
    <mergeCell ref="AI10:AI15"/>
    <mergeCell ref="AI16:AI17"/>
    <mergeCell ref="AI18:AI19"/>
    <mergeCell ref="AI20:AI21"/>
    <mergeCell ref="AI22:AI24"/>
    <mergeCell ref="AI25:AI26"/>
    <mergeCell ref="AI27:AI28"/>
    <mergeCell ref="AI58:AI59"/>
    <mergeCell ref="AI60:AI61"/>
    <mergeCell ref="AI68:AI72"/>
    <mergeCell ref="AI73:AI74"/>
    <mergeCell ref="AI76:AI77"/>
    <mergeCell ref="AI78:AI79"/>
    <mergeCell ref="AI82:AI83"/>
    <mergeCell ref="AI84:AI94"/>
    <mergeCell ref="AI95:AI99"/>
    <mergeCell ref="AI100:AI105"/>
    <mergeCell ref="AI106:AI109"/>
    <mergeCell ref="AI110:AI113"/>
    <mergeCell ref="AI114:AI118"/>
    <mergeCell ref="AI125:AI133"/>
    <mergeCell ref="AI135:AI136"/>
    <mergeCell ref="AI137:AI141"/>
    <mergeCell ref="AI143:AI144"/>
    <mergeCell ref="AI145:AI146"/>
    <mergeCell ref="AI147:AI149"/>
    <mergeCell ref="AI151:AI152"/>
    <mergeCell ref="AI153:AI154"/>
    <mergeCell ref="AI155:AI158"/>
    <mergeCell ref="AI159:AI160"/>
    <mergeCell ref="AI161:AI162"/>
    <mergeCell ref="AI181:AI182"/>
    <mergeCell ref="AI183:AI188"/>
    <mergeCell ref="AI189:AI193"/>
    <mergeCell ref="AI213:AI216"/>
    <mergeCell ref="AI217:AI230"/>
    <mergeCell ref="AI231:AI232"/>
    <mergeCell ref="AI233:AI236"/>
    <mergeCell ref="AI237:AI238"/>
    <mergeCell ref="AI241:AI244"/>
    <mergeCell ref="AJ1:AJ2"/>
    <mergeCell ref="AJ3:AJ7"/>
    <mergeCell ref="AJ8:AJ9"/>
    <mergeCell ref="AJ10:AJ15"/>
    <mergeCell ref="AJ16:AJ26"/>
    <mergeCell ref="AJ27:AJ28"/>
    <mergeCell ref="AJ60:AJ61"/>
    <mergeCell ref="AJ68:AJ72"/>
    <mergeCell ref="AJ73:AJ74"/>
    <mergeCell ref="AJ76:AJ77"/>
    <mergeCell ref="AJ78:AJ79"/>
    <mergeCell ref="AJ114:AJ118"/>
    <mergeCell ref="AJ125:AJ133"/>
    <mergeCell ref="AJ135:AJ136"/>
    <mergeCell ref="AJ137:AJ141"/>
    <mergeCell ref="AJ143:AJ144"/>
    <mergeCell ref="AJ145:AJ146"/>
    <mergeCell ref="AJ147:AJ149"/>
    <mergeCell ref="AJ151:AJ152"/>
    <mergeCell ref="AJ153:AJ154"/>
    <mergeCell ref="AJ155:AJ158"/>
    <mergeCell ref="AJ159:AJ160"/>
    <mergeCell ref="AJ161:AJ162"/>
    <mergeCell ref="AJ170:AJ173"/>
    <mergeCell ref="AJ174:AJ176"/>
    <mergeCell ref="AJ177:AJ179"/>
    <mergeCell ref="AJ181:AJ182"/>
    <mergeCell ref="AJ183:AJ188"/>
    <mergeCell ref="AJ189:AJ193"/>
    <mergeCell ref="AJ213:AJ216"/>
    <mergeCell ref="AJ217:AJ230"/>
    <mergeCell ref="AJ237:AJ238"/>
    <mergeCell ref="AJ241:AJ244"/>
    <mergeCell ref="AK1:AK2"/>
    <mergeCell ref="AK3:AK7"/>
    <mergeCell ref="AK8:AK9"/>
    <mergeCell ref="AK10:AK15"/>
    <mergeCell ref="AK16:AK26"/>
    <mergeCell ref="AK27:AK28"/>
    <mergeCell ref="AK37:AK48"/>
    <mergeCell ref="AK49:AK57"/>
    <mergeCell ref="AK58:AK59"/>
    <mergeCell ref="AK60:AK63"/>
    <mergeCell ref="AK65:AK67"/>
    <mergeCell ref="AK68:AK72"/>
    <mergeCell ref="AK73:AK74"/>
    <mergeCell ref="AK76:AK77"/>
    <mergeCell ref="AK78:AK79"/>
    <mergeCell ref="AK82:AK83"/>
    <mergeCell ref="AK84:AK94"/>
    <mergeCell ref="AK95:AK99"/>
    <mergeCell ref="AK100:AK105"/>
    <mergeCell ref="AK106:AK109"/>
    <mergeCell ref="AK110:AK113"/>
    <mergeCell ref="AK114:AK118"/>
    <mergeCell ref="AK124:AK133"/>
    <mergeCell ref="AK135:AK136"/>
    <mergeCell ref="AK137:AK141"/>
    <mergeCell ref="AK143:AK144"/>
    <mergeCell ref="AK145:AK146"/>
    <mergeCell ref="AK147:AK149"/>
    <mergeCell ref="AK151:AK152"/>
    <mergeCell ref="AK153:AK154"/>
    <mergeCell ref="AK155:AK158"/>
    <mergeCell ref="AK159:AK160"/>
    <mergeCell ref="AK161:AK162"/>
    <mergeCell ref="AK163:AK165"/>
    <mergeCell ref="AK170:AK173"/>
    <mergeCell ref="AK174:AK176"/>
    <mergeCell ref="AK177:AK179"/>
    <mergeCell ref="AK181:AK182"/>
    <mergeCell ref="AK183:AK188"/>
    <mergeCell ref="AK189:AK193"/>
    <mergeCell ref="AK213:AK216"/>
    <mergeCell ref="AK217:AK230"/>
    <mergeCell ref="AK231:AK232"/>
    <mergeCell ref="AK233:AK236"/>
    <mergeCell ref="AK237:AK238"/>
    <mergeCell ref="AK241:AK244"/>
    <mergeCell ref="AL1:AL2"/>
    <mergeCell ref="AL3:AL9"/>
    <mergeCell ref="AL10:AL15"/>
    <mergeCell ref="AL16:AL26"/>
    <mergeCell ref="AL27:AL28"/>
    <mergeCell ref="AL31:AL33"/>
    <mergeCell ref="AL34:AL36"/>
    <mergeCell ref="AL37:AL57"/>
    <mergeCell ref="AL58:AL59"/>
    <mergeCell ref="AL60:AL63"/>
    <mergeCell ref="AL65:AL67"/>
    <mergeCell ref="AL68:AL72"/>
    <mergeCell ref="AL73:AL74"/>
    <mergeCell ref="AL76:AL77"/>
    <mergeCell ref="AL78:AL79"/>
    <mergeCell ref="AL80:AL81"/>
    <mergeCell ref="AL82:AL99"/>
    <mergeCell ref="AL100:AL105"/>
    <mergeCell ref="AL106:AL113"/>
    <mergeCell ref="AL114:AL118"/>
    <mergeCell ref="AL124:AL133"/>
    <mergeCell ref="AL135:AL136"/>
    <mergeCell ref="AL137:AL141"/>
    <mergeCell ref="AL142:AL146"/>
    <mergeCell ref="AL147:AL149"/>
    <mergeCell ref="AL155:AL158"/>
    <mergeCell ref="AL163:AL165"/>
    <mergeCell ref="AL167:AL168"/>
    <mergeCell ref="AL170:AL173"/>
    <mergeCell ref="AL174:AL176"/>
    <mergeCell ref="AL177:AL179"/>
    <mergeCell ref="AL181:AL182"/>
    <mergeCell ref="AL183:AL193"/>
    <mergeCell ref="AL195:AL209"/>
    <mergeCell ref="AL213:AL216"/>
    <mergeCell ref="AL217:AL230"/>
    <mergeCell ref="AL231:AL232"/>
    <mergeCell ref="AL233:AL236"/>
    <mergeCell ref="AL237:AL239"/>
    <mergeCell ref="AL241:AL244"/>
  </mergeCells>
  <dataValidations count="12">
    <dataValidation type="list" allowBlank="1" showErrorMessage="1" sqref="L3 L8 L10 L16 L18 L20 L22 L25 L213 L217 L237 L239 L241 L29:L31 L34:L35 L37:L78 L80:L124 L134:L167 L169:L181">
      <formula1>"保证,抵押,质押,保证+抵押,保证+质押,抵押+质押,抵押+保证+质押"</formula1>
    </dataValidation>
    <dataValidation type="list" allowBlank="1" showErrorMessage="1" sqref="N3 N8">
      <formula1>"是 已诉讼,是 已仲裁,否 未诉讼未仲裁,是 达成调解"</formula1>
    </dataValidation>
    <dataValidation type="list" allowBlank="1" showErrorMessage="1" sqref="P3 P8 P10 P16 P18 P20 P22 P25 P27 P78 P84 P95 P100 P106 P110 P213 P217 P237 P239 P241 P29:P35 P37:P66 P68:P76 P80:P82 P114:P124 P134:P167 P169:P181">
      <formula1>"已申请但暂未开始执行,已执行立案,执行评估及执行拍卖机构遴选,拍卖前公告期,一拍,二拍,变卖,以物抵债,因破产程序被终结执行"</formula1>
    </dataValidation>
    <dataValidation type="list" allowBlank="1" showErrorMessage="1" sqref="AE3 AE8">
      <formula1>"居住用地,商住用地,公共管理与公共服务设施用地,商业及商业设施用地,工业用地,物流仓储用地,道路与交通设施用地,公共设施用地,绿地与广场用地,餐饮用地"</formula1>
    </dataValidation>
    <dataValidation type="list" allowBlank="1" showErrorMessage="1" sqref="N10 N16 N18 N20 N22 N25 N27 N37 N49 N58 N60 N73 N84 N95 N100 N106 N110 N114 N137 N213 N241 N29:N32 N34:N35 N64:N66 N68:N71 N75:N76 N80:N82 N119:N124 N134:N135 N142:N167 N169:N174 N177:N182 N217:N239">
      <formula1>"未起诉/仲裁,一审前异议,一审即将开庭,一审,二审,再审,判决待生效,判决已经生效"</formula1>
    </dataValidation>
    <dataValidation type="list" allowBlank="1" showErrorMessage="1" sqref="O10 O16 O18 O20 O22 O25 O27 O37 O49 O58 O60 O73 O84 O95 O100 O106 O110 O114 O177 O213 O3:O8 O29:O32 O34:O35 O64:O66 O68:O71 O75:O78 O80:O82 O119:O124 O134:O167 O169:O174 O181:O182 O217:O239">
      <formula1>"待判决 情况未明,已判决 诉请获全部支持,已判决 诉请获部分支持"</formula1>
    </dataValidation>
    <dataValidation type="list" allowBlank="1" showErrorMessage="1" sqref="AI10 AI16 AI18 AI20 AI22 AI25 AI60 AI78 Z80 AI82 AI84 AI95 AI100 AI106 AI110 AI114 AI125 AI137 Z3:Z8 Z10:Z25 Z30:Z33 Z37:Z61 Z64:Z72 Z76:Z78 Z82:Z123 Z125:Z163 Z170:Z176 Z179:Z182 Z213:Z239 Z241:Z244 AI3:AI8 AI37:AI58 AI62:AI71 AI73:AI76 AI119:AI123 AI134:AI135 AI142:AI163 AI167:AI180">
      <formula1>"是,否"</formula1>
    </dataValidation>
    <dataValidation type="list" allowBlank="1" showErrorMessage="1" sqref="W80 W82 W3:W8 W11:W15 W17:W25 W29:W30 W32:W60 W62:W78 W84:W123 W125:W127 W134:W138 W141:W149 W151:W155 W159:W163 W167:W175 W177:W182 W213:W239 W241:W244">
      <formula1>"住宅,中小型商铺(底商),中小型商服用房（高层）,大型商业,酒店,分零办公用房,整体办公用房,工业厂房,车库（用房）,仓库用房,其他"</formula1>
    </dataValidation>
    <dataValidation type="list" allowBlank="1" showErrorMessage="1" sqref="W124 W166">
      <formula1>"住宅,中小型商铺(底商),中小型商服用房（高层）,大型商业,酒店,分零办公用房,整体办公用房,工业厂房,工业厂房及配套,车库（用房）,仓库用房,其他"</formula1>
    </dataValidation>
    <dataValidation type="list" allowBlank="1" showErrorMessage="1" sqref="W128:W133">
      <formula1>"住宅,中小型商铺,中小型商服用房,大型商业,酒店,分零办公用房,整体办公用房,工业厂房,车库（用房）,仓库用房,其他"</formula1>
    </dataValidation>
    <dataValidation type="list" allowBlank="1" showErrorMessage="1" sqref="Y4:Y7 Y213:Y239 Y241:Y244">
      <formula1>"住宅,商铺,厂房,住宅土地使用权,商业土地使用权,工业土地使用权,其他"</formula1>
    </dataValidation>
    <dataValidation type="list" allowBlank="1" showErrorMessage="1" sqref="AE4:AE7 AE9:AE26 AE29:AE182 AE213:AE239">
      <formula1>"居住用地,商住用地,公共管理与公共服务设施用地,商业及商业设施用地,工业用地,物流仓储用地,道路与交通设施用地,公共设施用地,绿地与广场用地"</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52"/>
  <sheetViews>
    <sheetView tabSelected="1" workbookViewId="0">
      <pane xSplit="2" ySplit="2" topLeftCell="C83" activePane="bottomRight" state="frozen"/>
      <selection/>
      <selection pane="topRight"/>
      <selection pane="bottomLeft"/>
      <selection pane="bottomRight" activeCell="D153" sqref="D153"/>
    </sheetView>
  </sheetViews>
  <sheetFormatPr defaultColWidth="14" defaultRowHeight="13.1"/>
  <cols>
    <col min="1" max="1" width="5" customWidth="1"/>
    <col min="2" max="2" width="28" customWidth="1"/>
    <col min="3" max="3" width="13" customWidth="1"/>
    <col min="4" max="4" width="16.63" customWidth="1"/>
    <col min="5" max="5" width="15" customWidth="1"/>
    <col min="6" max="6" width="21" customWidth="1"/>
    <col min="7" max="7" width="27" customWidth="1"/>
    <col min="8" max="8" width="14" hidden="1" customWidth="1"/>
    <col min="9" max="9" width="39" customWidth="1"/>
    <col min="10" max="10" width="11" customWidth="1"/>
    <col min="11" max="11" width="12" customWidth="1"/>
  </cols>
  <sheetData>
    <row r="1" spans="1:11">
      <c r="A1" s="4"/>
      <c r="B1" s="5"/>
      <c r="C1" s="6"/>
      <c r="D1" s="7"/>
      <c r="E1" s="5"/>
      <c r="F1" s="5"/>
      <c r="G1" s="8" t="s">
        <v>1111</v>
      </c>
      <c r="H1" s="8"/>
      <c r="I1" s="8"/>
      <c r="J1" s="8"/>
      <c r="K1" s="8"/>
    </row>
    <row r="2" spans="1:11">
      <c r="A2" s="9" t="s">
        <v>8</v>
      </c>
      <c r="B2" s="9" t="s">
        <v>12</v>
      </c>
      <c r="C2" s="10" t="s">
        <v>13</v>
      </c>
      <c r="D2" s="11" t="s">
        <v>1112</v>
      </c>
      <c r="E2" s="9" t="s">
        <v>19</v>
      </c>
      <c r="F2" s="9" t="s">
        <v>20</v>
      </c>
      <c r="G2" s="9" t="s">
        <v>26</v>
      </c>
      <c r="H2" s="9" t="s">
        <v>27</v>
      </c>
      <c r="I2" s="9" t="s">
        <v>1113</v>
      </c>
      <c r="J2" s="9" t="s">
        <v>1114</v>
      </c>
      <c r="K2" s="9" t="s">
        <v>1115</v>
      </c>
    </row>
    <row r="3" spans="1:11">
      <c r="A3" s="9">
        <f>COUNTA($B$3:B3)</f>
        <v>1</v>
      </c>
      <c r="B3" s="9" t="s">
        <v>1116</v>
      </c>
      <c r="C3" s="10">
        <v>43115</v>
      </c>
      <c r="D3" s="11">
        <v>6845</v>
      </c>
      <c r="E3" s="9" t="s">
        <v>51</v>
      </c>
      <c r="F3" s="9" t="s">
        <v>1117</v>
      </c>
      <c r="G3" s="9" t="s">
        <v>1116</v>
      </c>
      <c r="H3" s="9" t="s">
        <v>1118</v>
      </c>
      <c r="I3" s="9" t="s">
        <v>1119</v>
      </c>
      <c r="J3" s="12">
        <v>1976.48</v>
      </c>
      <c r="K3" s="9" t="s">
        <v>1120</v>
      </c>
    </row>
    <row r="4" spans="1:11">
      <c r="A4" s="9">
        <f>COUNTA($B$3:B4)</f>
        <v>1</v>
      </c>
      <c r="B4" s="9"/>
      <c r="C4" s="10">
        <v>43115</v>
      </c>
      <c r="D4" s="11"/>
      <c r="E4" s="9"/>
      <c r="F4" s="9"/>
      <c r="G4" s="9" t="s">
        <v>1116</v>
      </c>
      <c r="H4" s="9" t="s">
        <v>1121</v>
      </c>
      <c r="I4" s="9" t="s">
        <v>1119</v>
      </c>
      <c r="J4" s="12">
        <v>3933.28</v>
      </c>
      <c r="K4" s="9" t="s">
        <v>1120</v>
      </c>
    </row>
    <row r="5" spans="1:11">
      <c r="A5" s="9">
        <f>COUNTA($B$3:B5)</f>
        <v>1</v>
      </c>
      <c r="B5" s="9"/>
      <c r="C5" s="10">
        <v>43115</v>
      </c>
      <c r="D5" s="11"/>
      <c r="E5" s="9"/>
      <c r="F5" s="9"/>
      <c r="G5" s="9" t="s">
        <v>1116</v>
      </c>
      <c r="H5" s="9" t="s">
        <v>1122</v>
      </c>
      <c r="I5" s="9" t="s">
        <v>1119</v>
      </c>
      <c r="J5" s="12">
        <v>1973.23</v>
      </c>
      <c r="K5" s="9" t="s">
        <v>1120</v>
      </c>
    </row>
    <row r="6" spans="1:11">
      <c r="A6" s="9">
        <f>COUNTA($B$3:B6)</f>
        <v>1</v>
      </c>
      <c r="B6" s="9"/>
      <c r="C6" s="10">
        <v>43115</v>
      </c>
      <c r="D6" s="11"/>
      <c r="E6" s="9"/>
      <c r="F6" s="9"/>
      <c r="G6" s="9" t="s">
        <v>1116</v>
      </c>
      <c r="H6" s="9" t="s">
        <v>1123</v>
      </c>
      <c r="I6" s="9" t="s">
        <v>1119</v>
      </c>
      <c r="J6" s="12">
        <v>1417.08</v>
      </c>
      <c r="K6" s="9" t="s">
        <v>1120</v>
      </c>
    </row>
    <row r="7" spans="1:11">
      <c r="A7" s="9">
        <f>COUNTA($B$3:B7)</f>
        <v>1</v>
      </c>
      <c r="B7" s="9"/>
      <c r="C7" s="10">
        <v>43115</v>
      </c>
      <c r="D7" s="11"/>
      <c r="E7" s="9"/>
      <c r="F7" s="9"/>
      <c r="G7" s="9" t="s">
        <v>1116</v>
      </c>
      <c r="H7" s="9" t="s">
        <v>1124</v>
      </c>
      <c r="I7" s="9" t="s">
        <v>1119</v>
      </c>
      <c r="J7" s="12">
        <v>19358.82</v>
      </c>
      <c r="K7" s="9" t="s">
        <v>1120</v>
      </c>
    </row>
    <row r="8" spans="1:11">
      <c r="A8" s="9">
        <f>COUNTA($B$3:B8)</f>
        <v>1</v>
      </c>
      <c r="B8" s="9"/>
      <c r="C8" s="10">
        <v>43115</v>
      </c>
      <c r="D8" s="11"/>
      <c r="E8" s="9"/>
      <c r="F8" s="9"/>
      <c r="G8" s="9" t="s">
        <v>1116</v>
      </c>
      <c r="H8" s="9" t="s">
        <v>1125</v>
      </c>
      <c r="I8" s="9" t="s">
        <v>1119</v>
      </c>
      <c r="J8" s="12">
        <v>37612</v>
      </c>
      <c r="K8" s="9" t="s">
        <v>1126</v>
      </c>
    </row>
    <row r="9" spans="1:11">
      <c r="A9" s="9">
        <f>COUNTA($B$3:B9)</f>
        <v>1</v>
      </c>
      <c r="B9" s="9"/>
      <c r="C9" s="10">
        <v>43115</v>
      </c>
      <c r="D9" s="11"/>
      <c r="E9" s="9"/>
      <c r="F9" s="9"/>
      <c r="G9" s="9" t="s">
        <v>1127</v>
      </c>
      <c r="H9" s="9" t="s">
        <v>1128</v>
      </c>
      <c r="I9" s="9" t="s">
        <v>1129</v>
      </c>
      <c r="J9" s="12">
        <v>17341</v>
      </c>
      <c r="K9" s="9" t="s">
        <v>1126</v>
      </c>
    </row>
    <row r="10" spans="1:11">
      <c r="A10" s="9">
        <f>COUNTA($B$3:B10)</f>
        <v>2</v>
      </c>
      <c r="B10" s="9" t="s">
        <v>1130</v>
      </c>
      <c r="C10" s="10">
        <v>44776</v>
      </c>
      <c r="D10" s="11">
        <v>493.67</v>
      </c>
      <c r="E10" s="9" t="s">
        <v>404</v>
      </c>
      <c r="F10" s="9" t="s">
        <v>1131</v>
      </c>
      <c r="G10" s="9" t="s">
        <v>804</v>
      </c>
      <c r="H10" s="9"/>
      <c r="I10" s="9" t="s">
        <v>1132</v>
      </c>
      <c r="J10" s="12" t="s">
        <v>1132</v>
      </c>
      <c r="K10" s="9" t="s">
        <v>1132</v>
      </c>
    </row>
    <row r="11" spans="1:11">
      <c r="A11" s="9">
        <f>COUNTA($B$3:B11)</f>
        <v>3</v>
      </c>
      <c r="B11" s="9" t="s">
        <v>1133</v>
      </c>
      <c r="C11" s="10">
        <v>44776</v>
      </c>
      <c r="D11" s="11">
        <v>499.87</v>
      </c>
      <c r="E11" s="9" t="s">
        <v>404</v>
      </c>
      <c r="F11" s="9" t="s">
        <v>1134</v>
      </c>
      <c r="G11" s="9" t="s">
        <v>804</v>
      </c>
      <c r="H11" s="9"/>
      <c r="I11" s="9" t="s">
        <v>1132</v>
      </c>
      <c r="J11" s="12" t="s">
        <v>1132</v>
      </c>
      <c r="K11" s="9" t="s">
        <v>1132</v>
      </c>
    </row>
    <row r="12" spans="1:11">
      <c r="A12" s="9">
        <f>COUNTA($B$3:B12)</f>
        <v>4</v>
      </c>
      <c r="B12" s="9" t="s">
        <v>1135</v>
      </c>
      <c r="C12" s="10">
        <v>44776</v>
      </c>
      <c r="D12" s="11">
        <v>19.45</v>
      </c>
      <c r="E12" s="9" t="s">
        <v>404</v>
      </c>
      <c r="F12" s="9" t="s">
        <v>1136</v>
      </c>
      <c r="G12" s="9" t="s">
        <v>804</v>
      </c>
      <c r="H12" s="9"/>
      <c r="I12" s="9" t="s">
        <v>1132</v>
      </c>
      <c r="J12" s="12" t="s">
        <v>1132</v>
      </c>
      <c r="K12" s="9" t="s">
        <v>1132</v>
      </c>
    </row>
    <row r="13" spans="1:11">
      <c r="A13" s="9">
        <f>COUNTA($B$3:B13)</f>
        <v>5</v>
      </c>
      <c r="B13" s="9" t="s">
        <v>1137</v>
      </c>
      <c r="C13" s="10">
        <v>44776</v>
      </c>
      <c r="D13" s="11">
        <v>1231.28</v>
      </c>
      <c r="E13" s="9" t="s">
        <v>404</v>
      </c>
      <c r="F13" s="9" t="s">
        <v>1138</v>
      </c>
      <c r="G13" s="9" t="s">
        <v>804</v>
      </c>
      <c r="H13" s="9"/>
      <c r="I13" s="9" t="s">
        <v>1132</v>
      </c>
      <c r="J13" s="12" t="s">
        <v>1132</v>
      </c>
      <c r="K13" s="9" t="s">
        <v>1132</v>
      </c>
    </row>
    <row r="14" spans="1:11">
      <c r="A14" s="9">
        <f>COUNTA($B$3:B14)</f>
        <v>5</v>
      </c>
      <c r="B14" s="9"/>
      <c r="C14" s="10">
        <v>44776</v>
      </c>
      <c r="D14" s="11"/>
      <c r="E14" s="9"/>
      <c r="F14" s="9" t="s">
        <v>1139</v>
      </c>
      <c r="G14" s="9" t="s">
        <v>804</v>
      </c>
      <c r="H14" s="9"/>
      <c r="I14" s="9" t="s">
        <v>1132</v>
      </c>
      <c r="J14" s="12" t="s">
        <v>1132</v>
      </c>
      <c r="K14" s="9" t="s">
        <v>1132</v>
      </c>
    </row>
    <row r="15" spans="1:11">
      <c r="A15" s="9">
        <f>COUNTA($B$3:B15)</f>
        <v>5</v>
      </c>
      <c r="B15" s="9"/>
      <c r="C15" s="10">
        <v>44776</v>
      </c>
      <c r="D15" s="11"/>
      <c r="E15" s="9"/>
      <c r="F15" s="9" t="s">
        <v>1140</v>
      </c>
      <c r="G15" s="9" t="s">
        <v>804</v>
      </c>
      <c r="H15" s="9"/>
      <c r="I15" s="9" t="s">
        <v>1132</v>
      </c>
      <c r="J15" s="12" t="s">
        <v>1132</v>
      </c>
      <c r="K15" s="9" t="s">
        <v>1132</v>
      </c>
    </row>
    <row r="16" spans="1:11">
      <c r="A16" s="9">
        <f>COUNTA($B$3:B16)</f>
        <v>6</v>
      </c>
      <c r="B16" s="9" t="s">
        <v>1141</v>
      </c>
      <c r="C16" s="10">
        <v>44776</v>
      </c>
      <c r="D16" s="11">
        <v>519.37</v>
      </c>
      <c r="E16" s="9" t="s">
        <v>404</v>
      </c>
      <c r="F16" s="9" t="s">
        <v>1142</v>
      </c>
      <c r="G16" s="9" t="s">
        <v>804</v>
      </c>
      <c r="H16" s="9"/>
      <c r="I16" s="9" t="s">
        <v>1132</v>
      </c>
      <c r="J16" s="12" t="s">
        <v>1132</v>
      </c>
      <c r="K16" s="9" t="s">
        <v>1132</v>
      </c>
    </row>
    <row r="17" spans="1:11">
      <c r="A17" s="9">
        <f>COUNTA($B$3:B17)</f>
        <v>7</v>
      </c>
      <c r="B17" s="9" t="s">
        <v>1143</v>
      </c>
      <c r="C17" s="10">
        <v>44776</v>
      </c>
      <c r="D17" s="11">
        <v>496.42</v>
      </c>
      <c r="E17" s="9" t="s">
        <v>404</v>
      </c>
      <c r="F17" s="9" t="s">
        <v>1144</v>
      </c>
      <c r="G17" s="9" t="s">
        <v>804</v>
      </c>
      <c r="H17" s="9"/>
      <c r="I17" s="9" t="s">
        <v>1132</v>
      </c>
      <c r="J17" s="12" t="s">
        <v>1132</v>
      </c>
      <c r="K17" s="9" t="s">
        <v>1132</v>
      </c>
    </row>
    <row r="18" spans="1:11">
      <c r="A18" s="9">
        <f>COUNTA($B$3:B18)</f>
        <v>8</v>
      </c>
      <c r="B18" s="9" t="s">
        <v>1145</v>
      </c>
      <c r="C18" s="10">
        <v>44651</v>
      </c>
      <c r="D18" s="11">
        <v>12000</v>
      </c>
      <c r="E18" s="9" t="s">
        <v>51</v>
      </c>
      <c r="F18" s="9" t="s">
        <v>1146</v>
      </c>
      <c r="G18" s="9" t="s">
        <v>1145</v>
      </c>
      <c r="H18" s="9"/>
      <c r="I18" s="9" t="s">
        <v>1147</v>
      </c>
      <c r="J18" s="12">
        <v>10364.33</v>
      </c>
      <c r="K18" s="9" t="s">
        <v>174</v>
      </c>
    </row>
    <row r="19" ht="22.55" spans="1:11">
      <c r="A19" s="9">
        <f>COUNTA($B$3:B19)</f>
        <v>9</v>
      </c>
      <c r="B19" s="9" t="s">
        <v>1148</v>
      </c>
      <c r="C19" s="10">
        <v>44640</v>
      </c>
      <c r="D19" s="11">
        <v>7973.97</v>
      </c>
      <c r="E19" s="9" t="s">
        <v>404</v>
      </c>
      <c r="F19" s="9" t="s">
        <v>1149</v>
      </c>
      <c r="G19" s="9" t="s">
        <v>1132</v>
      </c>
      <c r="H19" s="9"/>
      <c r="I19" s="9" t="s">
        <v>1132</v>
      </c>
      <c r="J19" s="12" t="s">
        <v>1132</v>
      </c>
      <c r="K19" s="9" t="s">
        <v>74</v>
      </c>
    </row>
    <row r="20" spans="1:11">
      <c r="A20" s="9">
        <f>COUNTA($B$3:B20)</f>
        <v>10</v>
      </c>
      <c r="B20" s="9" t="s">
        <v>1150</v>
      </c>
      <c r="C20" s="10">
        <v>44377</v>
      </c>
      <c r="D20" s="11">
        <v>307.01</v>
      </c>
      <c r="E20" s="9" t="s">
        <v>51</v>
      </c>
      <c r="F20" s="9" t="s">
        <v>1151</v>
      </c>
      <c r="G20" s="9" t="s">
        <v>1150</v>
      </c>
      <c r="H20" s="9"/>
      <c r="I20" s="9" t="s">
        <v>1152</v>
      </c>
      <c r="J20" s="12" t="s">
        <v>893</v>
      </c>
      <c r="K20" s="9" t="s">
        <v>74</v>
      </c>
    </row>
    <row r="21" spans="1:11">
      <c r="A21" s="9">
        <f>COUNTA($B$3:B21)</f>
        <v>11</v>
      </c>
      <c r="B21" s="9" t="s">
        <v>1153</v>
      </c>
      <c r="C21" s="10">
        <v>44286</v>
      </c>
      <c r="D21" s="11">
        <v>728.78</v>
      </c>
      <c r="E21" s="9" t="s">
        <v>51</v>
      </c>
      <c r="F21" s="9" t="s">
        <v>1154</v>
      </c>
      <c r="G21" s="9" t="s">
        <v>1155</v>
      </c>
      <c r="H21" s="9"/>
      <c r="I21" s="9" t="s">
        <v>1156</v>
      </c>
      <c r="J21" s="12">
        <v>38.68</v>
      </c>
      <c r="K21" s="9" t="s">
        <v>354</v>
      </c>
    </row>
    <row r="22" spans="1:11">
      <c r="A22" s="9">
        <f>COUNTA($B$3:B22)</f>
        <v>11</v>
      </c>
      <c r="B22" s="9"/>
      <c r="C22" s="10"/>
      <c r="D22" s="11"/>
      <c r="E22" s="9"/>
      <c r="F22" s="9"/>
      <c r="G22" s="9"/>
      <c r="H22" s="9"/>
      <c r="I22" s="9" t="s">
        <v>1157</v>
      </c>
      <c r="J22" s="12">
        <v>9.22</v>
      </c>
      <c r="K22" s="9" t="s">
        <v>354</v>
      </c>
    </row>
    <row r="23" spans="1:11">
      <c r="A23" s="9">
        <f>COUNTA($B$3:B23)</f>
        <v>12</v>
      </c>
      <c r="B23" s="9" t="s">
        <v>1158</v>
      </c>
      <c r="C23" s="10">
        <v>44286</v>
      </c>
      <c r="D23" s="11">
        <v>64.4</v>
      </c>
      <c r="E23" s="9" t="s">
        <v>404</v>
      </c>
      <c r="F23" s="9" t="s">
        <v>1159</v>
      </c>
      <c r="G23" s="9" t="s">
        <v>1132</v>
      </c>
      <c r="H23" s="9"/>
      <c r="I23" s="9" t="s">
        <v>1132</v>
      </c>
      <c r="J23" s="12" t="s">
        <v>1132</v>
      </c>
      <c r="K23" s="9" t="s">
        <v>1132</v>
      </c>
    </row>
    <row r="24" spans="1:11">
      <c r="A24" s="9">
        <f>COUNTA($B$3:B24)</f>
        <v>13</v>
      </c>
      <c r="B24" s="9" t="s">
        <v>1160</v>
      </c>
      <c r="C24" s="10">
        <v>44286</v>
      </c>
      <c r="D24" s="11">
        <v>21.53</v>
      </c>
      <c r="E24" s="9" t="s">
        <v>404</v>
      </c>
      <c r="F24" s="9" t="s">
        <v>1161</v>
      </c>
      <c r="G24" s="9" t="s">
        <v>1132</v>
      </c>
      <c r="H24" s="9"/>
      <c r="I24" s="9" t="s">
        <v>1132</v>
      </c>
      <c r="J24" s="12" t="s">
        <v>1132</v>
      </c>
      <c r="K24" s="9" t="s">
        <v>1132</v>
      </c>
    </row>
    <row r="25" spans="1:11">
      <c r="A25" s="9">
        <f>COUNTA($B$3:B25)</f>
        <v>14</v>
      </c>
      <c r="B25" s="9" t="s">
        <v>1162</v>
      </c>
      <c r="C25" s="10">
        <v>44286</v>
      </c>
      <c r="D25" s="11">
        <v>22.52</v>
      </c>
      <c r="E25" s="9" t="s">
        <v>404</v>
      </c>
      <c r="F25" s="9" t="s">
        <v>1163</v>
      </c>
      <c r="G25" s="9" t="s">
        <v>1132</v>
      </c>
      <c r="H25" s="9"/>
      <c r="I25" s="9" t="s">
        <v>1132</v>
      </c>
      <c r="J25" s="12" t="s">
        <v>1132</v>
      </c>
      <c r="K25" s="9" t="s">
        <v>1132</v>
      </c>
    </row>
    <row r="26" spans="1:11">
      <c r="A26" s="9">
        <f>COUNTA($B$3:B26)</f>
        <v>15</v>
      </c>
      <c r="B26" s="9" t="s">
        <v>1164</v>
      </c>
      <c r="C26" s="10">
        <v>44286</v>
      </c>
      <c r="D26" s="11">
        <v>90</v>
      </c>
      <c r="E26" s="9" t="s">
        <v>404</v>
      </c>
      <c r="F26" s="9" t="s">
        <v>1165</v>
      </c>
      <c r="G26" s="9" t="s">
        <v>1132</v>
      </c>
      <c r="H26" s="9"/>
      <c r="I26" s="9" t="s">
        <v>1132</v>
      </c>
      <c r="J26" s="12" t="s">
        <v>1132</v>
      </c>
      <c r="K26" s="9" t="s">
        <v>1132</v>
      </c>
    </row>
    <row r="27" ht="22.55" spans="1:11">
      <c r="A27" s="9">
        <f>COUNTA($B$3:B27)</f>
        <v>16</v>
      </c>
      <c r="B27" s="9" t="s">
        <v>1139</v>
      </c>
      <c r="C27" s="10">
        <v>44286</v>
      </c>
      <c r="D27" s="11">
        <v>558.17</v>
      </c>
      <c r="E27" s="9" t="s">
        <v>51</v>
      </c>
      <c r="F27" s="9" t="s">
        <v>1166</v>
      </c>
      <c r="G27" s="9" t="s">
        <v>1167</v>
      </c>
      <c r="H27" s="9"/>
      <c r="I27" s="9" t="s">
        <v>1168</v>
      </c>
      <c r="J27" s="12">
        <v>115.19</v>
      </c>
      <c r="K27" s="9" t="s">
        <v>354</v>
      </c>
    </row>
    <row r="28" spans="1:11">
      <c r="A28" s="9">
        <f>COUNTA($B$3:B28)</f>
        <v>17</v>
      </c>
      <c r="B28" s="9" t="s">
        <v>1169</v>
      </c>
      <c r="C28" s="10">
        <v>44286</v>
      </c>
      <c r="D28" s="11">
        <v>589.5</v>
      </c>
      <c r="E28" s="9" t="s">
        <v>51</v>
      </c>
      <c r="F28" s="9" t="s">
        <v>1170</v>
      </c>
      <c r="G28" s="9" t="s">
        <v>703</v>
      </c>
      <c r="H28" s="9"/>
      <c r="I28" s="9" t="s">
        <v>1171</v>
      </c>
      <c r="J28" s="12">
        <v>133.03</v>
      </c>
      <c r="K28" s="9" t="s">
        <v>354</v>
      </c>
    </row>
    <row r="29" spans="1:11">
      <c r="A29" s="9">
        <f>COUNTA($B$3:B29)</f>
        <v>17</v>
      </c>
      <c r="B29" s="9"/>
      <c r="C29" s="10"/>
      <c r="D29" s="11"/>
      <c r="E29" s="9"/>
      <c r="F29" s="9"/>
      <c r="G29" s="9"/>
      <c r="H29" s="9"/>
      <c r="I29" s="9" t="s">
        <v>1172</v>
      </c>
      <c r="J29" s="12">
        <v>142.73</v>
      </c>
      <c r="K29" s="9" t="s">
        <v>354</v>
      </c>
    </row>
    <row r="30" spans="1:11">
      <c r="A30" s="9">
        <f>COUNTA($B$3:B30)</f>
        <v>17</v>
      </c>
      <c r="B30" s="9"/>
      <c r="C30" s="10"/>
      <c r="D30" s="11"/>
      <c r="E30" s="9"/>
      <c r="F30" s="9"/>
      <c r="G30" s="9"/>
      <c r="H30" s="9"/>
      <c r="I30" s="9" t="s">
        <v>1173</v>
      </c>
      <c r="J30" s="12">
        <v>202.54</v>
      </c>
      <c r="K30" s="9" t="s">
        <v>354</v>
      </c>
    </row>
    <row r="31" spans="1:11">
      <c r="A31" s="9">
        <f>COUNTA($B$3:B30)</f>
        <v>17</v>
      </c>
      <c r="B31" s="9" t="s">
        <v>1174</v>
      </c>
      <c r="C31" s="10">
        <v>44286</v>
      </c>
      <c r="D31" s="11">
        <v>1423.3</v>
      </c>
      <c r="E31" s="9" t="s">
        <v>51</v>
      </c>
      <c r="F31" s="9" t="s">
        <v>1175</v>
      </c>
      <c r="G31" s="9" t="s">
        <v>1176</v>
      </c>
      <c r="H31" s="9"/>
      <c r="I31" s="9" t="s">
        <v>1177</v>
      </c>
      <c r="J31" s="12">
        <v>894.44</v>
      </c>
      <c r="K31" s="9" t="s">
        <v>235</v>
      </c>
    </row>
    <row r="32" spans="1:11">
      <c r="A32" s="9">
        <f>COUNTA($B$3:B32)</f>
        <v>19</v>
      </c>
      <c r="B32" s="9" t="s">
        <v>1178</v>
      </c>
      <c r="C32" s="10">
        <v>44469</v>
      </c>
      <c r="D32" s="11">
        <v>289.8</v>
      </c>
      <c r="E32" s="9" t="s">
        <v>843</v>
      </c>
      <c r="F32" s="9" t="s">
        <v>1179</v>
      </c>
      <c r="G32" s="9" t="s">
        <v>1180</v>
      </c>
      <c r="H32" s="9"/>
      <c r="I32" s="9" t="s">
        <v>1181</v>
      </c>
      <c r="J32" s="12">
        <v>518.18</v>
      </c>
      <c r="K32" s="9" t="s">
        <v>354</v>
      </c>
    </row>
    <row r="33" spans="1:11">
      <c r="A33" s="9">
        <f>COUNTA($B$3:B33)</f>
        <v>20</v>
      </c>
      <c r="B33" s="9" t="s">
        <v>1182</v>
      </c>
      <c r="C33" s="10">
        <v>44681</v>
      </c>
      <c r="D33" s="11">
        <v>1685</v>
      </c>
      <c r="E33" s="9" t="s">
        <v>843</v>
      </c>
      <c r="F33" s="9" t="s">
        <v>1183</v>
      </c>
      <c r="G33" s="9" t="s">
        <v>1184</v>
      </c>
      <c r="H33" s="9"/>
      <c r="I33" s="9" t="s">
        <v>1185</v>
      </c>
      <c r="J33" s="12">
        <v>3726.78</v>
      </c>
      <c r="K33" s="9" t="s">
        <v>354</v>
      </c>
    </row>
    <row r="34" spans="1:11">
      <c r="A34" s="9">
        <f>COUNTA($B$3:B34)</f>
        <v>21</v>
      </c>
      <c r="B34" s="9" t="s">
        <v>1186</v>
      </c>
      <c r="C34" s="10">
        <v>44469</v>
      </c>
      <c r="D34" s="11">
        <v>4998.92</v>
      </c>
      <c r="E34" s="9" t="s">
        <v>843</v>
      </c>
      <c r="F34" s="9" t="s">
        <v>1187</v>
      </c>
      <c r="G34" s="9" t="s">
        <v>1188</v>
      </c>
      <c r="H34" s="9"/>
      <c r="I34" s="9" t="s">
        <v>1189</v>
      </c>
      <c r="J34" s="12">
        <v>19060</v>
      </c>
      <c r="K34" s="9" t="s">
        <v>1126</v>
      </c>
    </row>
    <row r="35" ht="22.55" spans="1:11">
      <c r="A35" s="9">
        <f>COUNTA($B$3:B34)</f>
        <v>21</v>
      </c>
      <c r="B35" s="9" t="s">
        <v>1190</v>
      </c>
      <c r="C35" s="10">
        <v>44469</v>
      </c>
      <c r="D35" s="11">
        <v>3196.96</v>
      </c>
      <c r="E35" s="9" t="s">
        <v>843</v>
      </c>
      <c r="F35" s="9" t="s">
        <v>1191</v>
      </c>
      <c r="G35" s="9" t="s">
        <v>1192</v>
      </c>
      <c r="H35" s="9"/>
      <c r="I35" s="9" t="s">
        <v>1193</v>
      </c>
      <c r="J35" s="12">
        <v>5947.76</v>
      </c>
      <c r="K35" s="9" t="s">
        <v>515</v>
      </c>
    </row>
    <row r="36" spans="1:11">
      <c r="A36" s="9">
        <f>COUNTA($B$3:B36)</f>
        <v>23</v>
      </c>
      <c r="B36" s="9" t="s">
        <v>1194</v>
      </c>
      <c r="C36" s="10">
        <v>44469</v>
      </c>
      <c r="D36" s="11">
        <v>1497.22</v>
      </c>
      <c r="E36" s="9" t="s">
        <v>843</v>
      </c>
      <c r="F36" s="9" t="s">
        <v>1195</v>
      </c>
      <c r="G36" s="9" t="s">
        <v>1196</v>
      </c>
      <c r="H36" s="9"/>
      <c r="I36" s="9" t="s">
        <v>1197</v>
      </c>
      <c r="J36" s="12">
        <v>71766.98</v>
      </c>
      <c r="K36" s="9" t="s">
        <v>1126</v>
      </c>
    </row>
    <row r="37" spans="1:11">
      <c r="A37" s="9">
        <f>COUNTA($B$3:B37)</f>
        <v>24</v>
      </c>
      <c r="B37" s="9" t="s">
        <v>1194</v>
      </c>
      <c r="C37" s="10"/>
      <c r="D37" s="11"/>
      <c r="E37" s="9"/>
      <c r="F37" s="9"/>
      <c r="G37" s="9" t="s">
        <v>1196</v>
      </c>
      <c r="H37" s="9"/>
      <c r="I37" s="9" t="s">
        <v>1197</v>
      </c>
      <c r="J37" s="12">
        <v>2999.92</v>
      </c>
      <c r="K37" s="9" t="s">
        <v>515</v>
      </c>
    </row>
    <row r="38" spans="1:11">
      <c r="A38" s="9">
        <f>COUNTA($B$3:B38)</f>
        <v>25</v>
      </c>
      <c r="B38" s="9" t="s">
        <v>1194</v>
      </c>
      <c r="C38" s="10"/>
      <c r="D38" s="11"/>
      <c r="E38" s="9"/>
      <c r="F38" s="9"/>
      <c r="G38" s="9" t="s">
        <v>1194</v>
      </c>
      <c r="H38" s="9"/>
      <c r="I38" s="9" t="s">
        <v>1198</v>
      </c>
      <c r="J38" s="12">
        <v>4721.5</v>
      </c>
      <c r="K38" s="9" t="s">
        <v>1126</v>
      </c>
    </row>
    <row r="39" spans="1:11">
      <c r="A39" s="9">
        <f>COUNTA($B$3:B39)</f>
        <v>26</v>
      </c>
      <c r="B39" s="9" t="s">
        <v>1194</v>
      </c>
      <c r="C39" s="10"/>
      <c r="D39" s="11"/>
      <c r="E39" s="9"/>
      <c r="F39" s="9"/>
      <c r="G39" s="9" t="s">
        <v>1194</v>
      </c>
      <c r="H39" s="9"/>
      <c r="I39" s="9" t="s">
        <v>1198</v>
      </c>
      <c r="J39" s="12">
        <v>24962.8</v>
      </c>
      <c r="K39" s="9" t="s">
        <v>1120</v>
      </c>
    </row>
    <row r="40" ht="22.55" spans="1:11">
      <c r="A40" s="9">
        <f>COUNTA($B$3:B40)</f>
        <v>27</v>
      </c>
      <c r="B40" s="9" t="s">
        <v>942</v>
      </c>
      <c r="C40" s="10">
        <v>44651</v>
      </c>
      <c r="D40" s="11">
        <v>4838</v>
      </c>
      <c r="E40" s="9" t="s">
        <v>843</v>
      </c>
      <c r="F40" s="9" t="s">
        <v>1199</v>
      </c>
      <c r="G40" s="9" t="s">
        <v>1200</v>
      </c>
      <c r="H40" s="9"/>
      <c r="I40" s="9" t="s">
        <v>1201</v>
      </c>
      <c r="J40" s="12">
        <v>4860.55</v>
      </c>
      <c r="K40" s="9" t="s">
        <v>74</v>
      </c>
    </row>
    <row r="41" ht="22.55" spans="1:11">
      <c r="A41" s="9">
        <f>COUNTA($B$3:B41)</f>
        <v>28</v>
      </c>
      <c r="B41" s="9" t="s">
        <v>942</v>
      </c>
      <c r="C41" s="10"/>
      <c r="D41" s="11"/>
      <c r="E41" s="9"/>
      <c r="F41" s="9"/>
      <c r="G41" s="9" t="s">
        <v>1200</v>
      </c>
      <c r="H41" s="9"/>
      <c r="I41" s="9" t="s">
        <v>1202</v>
      </c>
      <c r="J41" s="12">
        <v>309.56</v>
      </c>
      <c r="K41" s="9" t="s">
        <v>74</v>
      </c>
    </row>
    <row r="42" ht="22.55" spans="1:11">
      <c r="A42" s="9">
        <f>COUNTA($B$3:B42)</f>
        <v>29</v>
      </c>
      <c r="B42" s="9" t="s">
        <v>942</v>
      </c>
      <c r="C42" s="10"/>
      <c r="D42" s="11"/>
      <c r="E42" s="9"/>
      <c r="F42" s="9"/>
      <c r="G42" s="9" t="s">
        <v>1200</v>
      </c>
      <c r="H42" s="9"/>
      <c r="I42" s="9" t="s">
        <v>1203</v>
      </c>
      <c r="J42" s="12">
        <v>890.33</v>
      </c>
      <c r="K42" s="9" t="s">
        <v>74</v>
      </c>
    </row>
    <row r="43" ht="22.55" spans="1:11">
      <c r="A43" s="9">
        <f>COUNTA($B$3:B43)</f>
        <v>30</v>
      </c>
      <c r="B43" s="9" t="s">
        <v>942</v>
      </c>
      <c r="C43" s="10"/>
      <c r="D43" s="11"/>
      <c r="E43" s="9"/>
      <c r="F43" s="9"/>
      <c r="G43" s="9" t="s">
        <v>1200</v>
      </c>
      <c r="H43" s="9"/>
      <c r="I43" s="9" t="s">
        <v>1204</v>
      </c>
      <c r="J43" s="12">
        <v>1259.45</v>
      </c>
      <c r="K43" s="9" t="s">
        <v>74</v>
      </c>
    </row>
    <row r="44" ht="22.55" spans="1:11">
      <c r="A44" s="9">
        <f>COUNTA($B$3:B44)</f>
        <v>31</v>
      </c>
      <c r="B44" s="9" t="s">
        <v>942</v>
      </c>
      <c r="C44" s="10"/>
      <c r="D44" s="11"/>
      <c r="E44" s="9"/>
      <c r="F44" s="9"/>
      <c r="G44" s="9" t="s">
        <v>1200</v>
      </c>
      <c r="H44" s="9"/>
      <c r="I44" s="9" t="s">
        <v>1205</v>
      </c>
      <c r="J44" s="12">
        <v>1266.82</v>
      </c>
      <c r="K44" s="9" t="s">
        <v>74</v>
      </c>
    </row>
    <row r="45" ht="22.55" spans="1:11">
      <c r="A45" s="9">
        <f>COUNTA($B$3:B45)</f>
        <v>32</v>
      </c>
      <c r="B45" s="9" t="s">
        <v>942</v>
      </c>
      <c r="C45" s="10"/>
      <c r="D45" s="11"/>
      <c r="E45" s="9"/>
      <c r="F45" s="9"/>
      <c r="G45" s="9" t="s">
        <v>1200</v>
      </c>
      <c r="H45" s="9"/>
      <c r="I45" s="9" t="s">
        <v>1206</v>
      </c>
      <c r="J45" s="12">
        <v>1266.82</v>
      </c>
      <c r="K45" s="9" t="s">
        <v>74</v>
      </c>
    </row>
    <row r="46" ht="22.55" spans="1:11">
      <c r="A46" s="9">
        <f>COUNTA($B$3:B46)</f>
        <v>33</v>
      </c>
      <c r="B46" s="9" t="s">
        <v>942</v>
      </c>
      <c r="C46" s="10"/>
      <c r="D46" s="11"/>
      <c r="E46" s="9"/>
      <c r="F46" s="9"/>
      <c r="G46" s="9" t="s">
        <v>1200</v>
      </c>
      <c r="H46" s="9"/>
      <c r="I46" s="9" t="s">
        <v>1207</v>
      </c>
      <c r="J46" s="12">
        <v>856.25</v>
      </c>
      <c r="K46" s="9" t="s">
        <v>74</v>
      </c>
    </row>
    <row r="47" ht="22.55" spans="1:11">
      <c r="A47" s="9">
        <f>COUNTA($B$3:B47)</f>
        <v>34</v>
      </c>
      <c r="B47" s="9" t="s">
        <v>942</v>
      </c>
      <c r="C47" s="10"/>
      <c r="D47" s="11"/>
      <c r="E47" s="9"/>
      <c r="F47" s="9"/>
      <c r="G47" s="9" t="s">
        <v>1200</v>
      </c>
      <c r="H47" s="9"/>
      <c r="I47" s="9" t="s">
        <v>1208</v>
      </c>
      <c r="J47" s="12">
        <v>856.25</v>
      </c>
      <c r="K47" s="9" t="s">
        <v>74</v>
      </c>
    </row>
    <row r="48" ht="22.55" spans="1:11">
      <c r="A48" s="9">
        <f>COUNTA($B$3:B48)</f>
        <v>35</v>
      </c>
      <c r="B48" s="9" t="s">
        <v>942</v>
      </c>
      <c r="C48" s="10"/>
      <c r="D48" s="11"/>
      <c r="E48" s="9"/>
      <c r="F48" s="9"/>
      <c r="G48" s="9" t="s">
        <v>1200</v>
      </c>
      <c r="H48" s="9"/>
      <c r="I48" s="9" t="s">
        <v>1209</v>
      </c>
      <c r="J48" s="12">
        <v>856.25</v>
      </c>
      <c r="K48" s="9" t="s">
        <v>74</v>
      </c>
    </row>
    <row r="49" ht="22.55" spans="1:11">
      <c r="A49" s="9">
        <f>COUNTA($B$3:B49)</f>
        <v>36</v>
      </c>
      <c r="B49" s="9" t="s">
        <v>942</v>
      </c>
      <c r="C49" s="10"/>
      <c r="D49" s="11"/>
      <c r="E49" s="9"/>
      <c r="F49" s="9"/>
      <c r="G49" s="9" t="s">
        <v>1200</v>
      </c>
      <c r="H49" s="9"/>
      <c r="I49" s="9" t="s">
        <v>1210</v>
      </c>
      <c r="J49" s="12">
        <v>856.25</v>
      </c>
      <c r="K49" s="9" t="s">
        <v>74</v>
      </c>
    </row>
    <row r="50" ht="22.55" spans="1:11">
      <c r="A50" s="9">
        <f>COUNTA($B$3:B50)</f>
        <v>37</v>
      </c>
      <c r="B50" s="9" t="s">
        <v>942</v>
      </c>
      <c r="C50" s="10"/>
      <c r="D50" s="11"/>
      <c r="E50" s="9"/>
      <c r="F50" s="9"/>
      <c r="G50" s="9" t="s">
        <v>1200</v>
      </c>
      <c r="H50" s="9"/>
      <c r="I50" s="9" t="s">
        <v>1211</v>
      </c>
      <c r="J50" s="12">
        <v>856.25</v>
      </c>
      <c r="K50" s="9" t="s">
        <v>74</v>
      </c>
    </row>
    <row r="51" ht="22.55" spans="1:11">
      <c r="A51" s="9">
        <f>COUNTA($B$3:B51)</f>
        <v>38</v>
      </c>
      <c r="B51" s="9" t="s">
        <v>942</v>
      </c>
      <c r="C51" s="10"/>
      <c r="D51" s="11"/>
      <c r="E51" s="9"/>
      <c r="F51" s="9"/>
      <c r="G51" s="9" t="s">
        <v>1200</v>
      </c>
      <c r="H51" s="9"/>
      <c r="I51" s="9" t="s">
        <v>1212</v>
      </c>
      <c r="J51" s="12">
        <v>20070.9</v>
      </c>
      <c r="K51" s="9" t="s">
        <v>74</v>
      </c>
    </row>
    <row r="52" ht="22.55" spans="1:11">
      <c r="A52" s="9">
        <f>COUNTA($B$3:B52)</f>
        <v>39</v>
      </c>
      <c r="B52" s="9" t="s">
        <v>942</v>
      </c>
      <c r="C52" s="10"/>
      <c r="D52" s="11"/>
      <c r="E52" s="9"/>
      <c r="F52" s="9"/>
      <c r="G52" s="9" t="s">
        <v>1200</v>
      </c>
      <c r="H52" s="9"/>
      <c r="I52" s="9" t="s">
        <v>1213</v>
      </c>
      <c r="J52" s="12">
        <v>15089.92</v>
      </c>
      <c r="K52" s="9" t="s">
        <v>74</v>
      </c>
    </row>
    <row r="53" ht="22.55" spans="1:11">
      <c r="A53" s="9">
        <f>COUNTA($B$3:B53)</f>
        <v>40</v>
      </c>
      <c r="B53" s="9" t="s">
        <v>942</v>
      </c>
      <c r="C53" s="10"/>
      <c r="D53" s="11"/>
      <c r="E53" s="9"/>
      <c r="F53" s="9"/>
      <c r="G53" s="9" t="s">
        <v>1200</v>
      </c>
      <c r="H53" s="9"/>
      <c r="I53" s="9" t="s">
        <v>1214</v>
      </c>
      <c r="J53" s="12">
        <v>5985.32</v>
      </c>
      <c r="K53" s="9" t="s">
        <v>74</v>
      </c>
    </row>
    <row r="54" ht="22.55" spans="1:11">
      <c r="A54" s="9">
        <f>COUNTA($B$3:B54)</f>
        <v>41</v>
      </c>
      <c r="B54" s="9" t="s">
        <v>980</v>
      </c>
      <c r="C54" s="10">
        <v>44651</v>
      </c>
      <c r="D54" s="11">
        <v>8118</v>
      </c>
      <c r="E54" s="9" t="s">
        <v>843</v>
      </c>
      <c r="F54" s="9" t="s">
        <v>1215</v>
      </c>
      <c r="G54" s="9" t="s">
        <v>1200</v>
      </c>
      <c r="H54" s="9"/>
      <c r="I54" s="9" t="s">
        <v>1212</v>
      </c>
      <c r="J54" s="12">
        <v>20070.9</v>
      </c>
      <c r="K54" s="9" t="s">
        <v>74</v>
      </c>
    </row>
    <row r="55" ht="22.55" spans="1:11">
      <c r="A55" s="9">
        <f>COUNTA($B$3:B55)</f>
        <v>42</v>
      </c>
      <c r="B55" s="9" t="s">
        <v>980</v>
      </c>
      <c r="C55" s="10"/>
      <c r="D55" s="11"/>
      <c r="E55" s="9"/>
      <c r="F55" s="9" t="s">
        <v>947</v>
      </c>
      <c r="G55" s="9" t="s">
        <v>1200</v>
      </c>
      <c r="H55" s="9"/>
      <c r="I55" s="9" t="s">
        <v>1213</v>
      </c>
      <c r="J55" s="12">
        <v>15089.92</v>
      </c>
      <c r="K55" s="9" t="s">
        <v>74</v>
      </c>
    </row>
    <row r="56" ht="22.55" spans="1:11">
      <c r="A56" s="9">
        <f>COUNTA($B$3:B56)</f>
        <v>43</v>
      </c>
      <c r="B56" s="9" t="s">
        <v>980</v>
      </c>
      <c r="C56" s="10"/>
      <c r="D56" s="11"/>
      <c r="E56" s="9"/>
      <c r="F56" s="9" t="s">
        <v>1216</v>
      </c>
      <c r="G56" s="9" t="s">
        <v>1200</v>
      </c>
      <c r="H56" s="9"/>
      <c r="I56" s="9" t="s">
        <v>1214</v>
      </c>
      <c r="J56" s="12">
        <v>5985.32</v>
      </c>
      <c r="K56" s="9" t="s">
        <v>74</v>
      </c>
    </row>
    <row r="57" spans="1:11">
      <c r="A57" s="9">
        <f>COUNTA($B$3:B57)</f>
        <v>44</v>
      </c>
      <c r="B57" s="9" t="s">
        <v>1217</v>
      </c>
      <c r="C57" s="10">
        <v>44681</v>
      </c>
      <c r="D57" s="11">
        <v>298</v>
      </c>
      <c r="E57" s="9" t="s">
        <v>843</v>
      </c>
      <c r="F57" s="9" t="s">
        <v>1218</v>
      </c>
      <c r="G57" s="9" t="s">
        <v>1219</v>
      </c>
      <c r="H57" s="9"/>
      <c r="I57" s="9" t="s">
        <v>1220</v>
      </c>
      <c r="J57" s="12">
        <v>159.91</v>
      </c>
      <c r="K57" s="9" t="s">
        <v>74</v>
      </c>
    </row>
    <row r="58" spans="1:11">
      <c r="A58" s="9">
        <f>COUNTA($B$3:B58)</f>
        <v>45</v>
      </c>
      <c r="B58" s="9" t="s">
        <v>1217</v>
      </c>
      <c r="C58" s="10"/>
      <c r="D58" s="11"/>
      <c r="E58" s="9"/>
      <c r="F58" s="9" t="s">
        <v>1221</v>
      </c>
      <c r="G58" s="9" t="s">
        <v>1222</v>
      </c>
      <c r="H58" s="9"/>
      <c r="I58" s="9" t="s">
        <v>1223</v>
      </c>
      <c r="J58" s="12">
        <v>880</v>
      </c>
      <c r="K58" s="9" t="s">
        <v>74</v>
      </c>
    </row>
    <row r="59" ht="22.55" spans="1:11">
      <c r="A59" s="9">
        <f>COUNTA($B$3:B59)</f>
        <v>46</v>
      </c>
      <c r="B59" s="9" t="s">
        <v>1224</v>
      </c>
      <c r="C59" s="10">
        <v>44636</v>
      </c>
      <c r="D59" s="11">
        <v>2945.89</v>
      </c>
      <c r="E59" s="9" t="s">
        <v>843</v>
      </c>
      <c r="F59" s="9" t="s">
        <v>1225</v>
      </c>
      <c r="G59" s="9" t="s">
        <v>1224</v>
      </c>
      <c r="H59" s="9"/>
      <c r="I59" s="9" t="s">
        <v>1226</v>
      </c>
      <c r="J59" s="12">
        <v>6722.72</v>
      </c>
      <c r="K59" s="9" t="s">
        <v>235</v>
      </c>
    </row>
    <row r="60" ht="22.55" spans="1:11">
      <c r="A60" s="9">
        <f>COUNTA($B$3:B60)</f>
        <v>47</v>
      </c>
      <c r="B60" s="9" t="s">
        <v>1224</v>
      </c>
      <c r="C60" s="10"/>
      <c r="D60" s="11"/>
      <c r="E60" s="9"/>
      <c r="F60" s="9" t="s">
        <v>1227</v>
      </c>
      <c r="G60" s="9" t="s">
        <v>1224</v>
      </c>
      <c r="H60" s="9"/>
      <c r="I60" s="9" t="s">
        <v>1228</v>
      </c>
      <c r="J60" s="12">
        <v>3761.64</v>
      </c>
      <c r="K60" s="9" t="s">
        <v>354</v>
      </c>
    </row>
    <row r="61" ht="22.55" spans="1:11">
      <c r="A61" s="9">
        <f>COUNTA($B$3:B61)</f>
        <v>48</v>
      </c>
      <c r="B61" s="9" t="s">
        <v>1224</v>
      </c>
      <c r="C61" s="10"/>
      <c r="D61" s="11"/>
      <c r="E61" s="9"/>
      <c r="F61" s="9" t="s">
        <v>1229</v>
      </c>
      <c r="G61" s="9" t="s">
        <v>1224</v>
      </c>
      <c r="H61" s="9"/>
      <c r="I61" s="9" t="s">
        <v>1226</v>
      </c>
      <c r="J61" s="12">
        <v>18171.98</v>
      </c>
      <c r="K61" s="9" t="s">
        <v>74</v>
      </c>
    </row>
    <row r="62" spans="1:11">
      <c r="A62" s="9">
        <f>COUNTA($B$3:B62)</f>
        <v>49</v>
      </c>
      <c r="B62" s="9" t="s">
        <v>1230</v>
      </c>
      <c r="C62" s="10">
        <v>44469</v>
      </c>
      <c r="D62" s="11">
        <v>400</v>
      </c>
      <c r="E62" s="9" t="s">
        <v>843</v>
      </c>
      <c r="F62" s="9" t="s">
        <v>1231</v>
      </c>
      <c r="G62" s="9" t="s">
        <v>205</v>
      </c>
      <c r="H62" s="9"/>
      <c r="I62" s="9" t="s">
        <v>1232</v>
      </c>
      <c r="J62" s="12">
        <v>597.36</v>
      </c>
      <c r="K62" s="9" t="s">
        <v>354</v>
      </c>
    </row>
    <row r="63" spans="1:11">
      <c r="A63" s="9">
        <f>COUNTA($B$3:B63)</f>
        <v>50</v>
      </c>
      <c r="B63" s="9" t="s">
        <v>1230</v>
      </c>
      <c r="C63" s="10"/>
      <c r="D63" s="11"/>
      <c r="E63" s="9"/>
      <c r="F63" s="9"/>
      <c r="G63" s="9" t="s">
        <v>205</v>
      </c>
      <c r="H63" s="9"/>
      <c r="I63" s="9" t="s">
        <v>1233</v>
      </c>
      <c r="J63" s="12">
        <v>580.32</v>
      </c>
      <c r="K63" s="9" t="s">
        <v>354</v>
      </c>
    </row>
    <row r="64" spans="1:11">
      <c r="A64" s="9">
        <f>COUNTA($B$3:B64)</f>
        <v>51</v>
      </c>
      <c r="B64" s="9" t="s">
        <v>1234</v>
      </c>
      <c r="C64" s="10">
        <v>44469</v>
      </c>
      <c r="D64" s="11">
        <v>299.17</v>
      </c>
      <c r="E64" s="9" t="s">
        <v>843</v>
      </c>
      <c r="F64" s="9" t="s">
        <v>1235</v>
      </c>
      <c r="G64" s="9" t="s">
        <v>1236</v>
      </c>
      <c r="H64" s="9"/>
      <c r="I64" s="9" t="s">
        <v>1237</v>
      </c>
      <c r="J64" s="12">
        <v>217.28</v>
      </c>
      <c r="K64" s="9" t="s">
        <v>354</v>
      </c>
    </row>
    <row r="65" spans="1:11">
      <c r="A65" s="9">
        <f>COUNTA($B$3:B65)</f>
        <v>52</v>
      </c>
      <c r="B65" s="9" t="s">
        <v>1234</v>
      </c>
      <c r="C65" s="10"/>
      <c r="D65" s="11"/>
      <c r="E65" s="9"/>
      <c r="F65" s="9" t="s">
        <v>1238</v>
      </c>
      <c r="G65" s="9" t="s">
        <v>1236</v>
      </c>
      <c r="H65" s="9"/>
      <c r="I65" s="9" t="s">
        <v>1239</v>
      </c>
      <c r="J65" s="12">
        <v>216.82</v>
      </c>
      <c r="K65" s="9" t="s">
        <v>354</v>
      </c>
    </row>
    <row r="66" spans="1:11">
      <c r="A66" s="9">
        <f>COUNTA($B$3:B66)</f>
        <v>53</v>
      </c>
      <c r="B66" s="9" t="s">
        <v>1240</v>
      </c>
      <c r="C66" s="10">
        <v>44469</v>
      </c>
      <c r="D66" s="11">
        <v>9.75</v>
      </c>
      <c r="E66" s="9" t="s">
        <v>1241</v>
      </c>
      <c r="F66" s="9" t="s">
        <v>1132</v>
      </c>
      <c r="G66" s="9" t="s">
        <v>1242</v>
      </c>
      <c r="H66" s="9"/>
      <c r="I66" s="9" t="s">
        <v>1243</v>
      </c>
      <c r="J66" s="12">
        <v>75</v>
      </c>
      <c r="K66" s="9" t="s">
        <v>235</v>
      </c>
    </row>
    <row r="67" spans="1:11">
      <c r="A67" s="9">
        <f>COUNTA($B$3:B67)</f>
        <v>54</v>
      </c>
      <c r="B67" s="9" t="s">
        <v>1244</v>
      </c>
      <c r="C67" s="10">
        <v>44469</v>
      </c>
      <c r="D67" s="11">
        <v>112.24</v>
      </c>
      <c r="E67" s="9" t="s">
        <v>843</v>
      </c>
      <c r="F67" s="9" t="s">
        <v>1245</v>
      </c>
      <c r="G67" s="9" t="s">
        <v>1246</v>
      </c>
      <c r="H67" s="9"/>
      <c r="I67" s="9" t="s">
        <v>1247</v>
      </c>
      <c r="J67" s="12">
        <v>264.29</v>
      </c>
      <c r="K67" s="9" t="s">
        <v>354</v>
      </c>
    </row>
    <row r="68" spans="1:11">
      <c r="A68" s="9">
        <f>COUNTA($B$3:B68)</f>
        <v>55</v>
      </c>
      <c r="B68" s="9" t="s">
        <v>1248</v>
      </c>
      <c r="C68" s="10">
        <v>44469</v>
      </c>
      <c r="D68" s="11">
        <v>155.78</v>
      </c>
      <c r="E68" s="9" t="s">
        <v>1249</v>
      </c>
      <c r="F68" s="9" t="s">
        <v>1250</v>
      </c>
      <c r="G68" s="9" t="s">
        <v>1251</v>
      </c>
      <c r="H68" s="9"/>
      <c r="I68" s="9" t="s">
        <v>1252</v>
      </c>
      <c r="J68" s="12">
        <v>158.43</v>
      </c>
      <c r="K68" s="9" t="s">
        <v>354</v>
      </c>
    </row>
    <row r="69" spans="1:11">
      <c r="A69" s="9">
        <f>COUNTA($B$3:B69)</f>
        <v>56</v>
      </c>
      <c r="B69" s="9" t="s">
        <v>1253</v>
      </c>
      <c r="C69" s="10">
        <v>44651</v>
      </c>
      <c r="D69" s="11">
        <v>303.53</v>
      </c>
      <c r="E69" s="9" t="s">
        <v>404</v>
      </c>
      <c r="F69" s="9" t="s">
        <v>1254</v>
      </c>
      <c r="G69" s="9" t="s">
        <v>1132</v>
      </c>
      <c r="H69" s="9"/>
      <c r="I69" s="9" t="s">
        <v>1132</v>
      </c>
      <c r="J69" s="12" t="s">
        <v>1132</v>
      </c>
      <c r="K69" s="9" t="s">
        <v>1132</v>
      </c>
    </row>
    <row r="70" spans="1:11">
      <c r="A70" s="9">
        <f>COUNTA($B$3:B70)</f>
        <v>57</v>
      </c>
      <c r="B70" s="9" t="s">
        <v>1255</v>
      </c>
      <c r="C70" s="10">
        <v>44651</v>
      </c>
      <c r="D70" s="11">
        <v>274.37</v>
      </c>
      <c r="E70" s="9" t="s">
        <v>404</v>
      </c>
      <c r="F70" s="9" t="s">
        <v>1256</v>
      </c>
      <c r="G70" s="9" t="s">
        <v>1132</v>
      </c>
      <c r="H70" s="9"/>
      <c r="I70" s="9" t="s">
        <v>1132</v>
      </c>
      <c r="J70" s="12" t="s">
        <v>1132</v>
      </c>
      <c r="K70" s="9" t="s">
        <v>1132</v>
      </c>
    </row>
    <row r="71" spans="1:11">
      <c r="A71" s="9">
        <f>COUNTA($B$3:B71)</f>
        <v>58</v>
      </c>
      <c r="B71" s="9" t="s">
        <v>1257</v>
      </c>
      <c r="C71" s="10">
        <v>44651</v>
      </c>
      <c r="D71" s="11">
        <v>105.12</v>
      </c>
      <c r="E71" s="9" t="s">
        <v>404</v>
      </c>
      <c r="F71" s="9" t="s">
        <v>1258</v>
      </c>
      <c r="G71" s="9" t="s">
        <v>1132</v>
      </c>
      <c r="H71" s="9"/>
      <c r="I71" s="9" t="s">
        <v>1132</v>
      </c>
      <c r="J71" s="12" t="s">
        <v>1132</v>
      </c>
      <c r="K71" s="9" t="s">
        <v>1132</v>
      </c>
    </row>
    <row r="72" spans="1:11">
      <c r="A72" s="9">
        <f>COUNTA($B$3:B72)</f>
        <v>59</v>
      </c>
      <c r="B72" s="9" t="s">
        <v>1259</v>
      </c>
      <c r="C72" s="10">
        <v>44651</v>
      </c>
      <c r="D72" s="11">
        <v>14.94</v>
      </c>
      <c r="E72" s="9" t="s">
        <v>404</v>
      </c>
      <c r="F72" s="9" t="s">
        <v>1260</v>
      </c>
      <c r="G72" s="9" t="s">
        <v>1132</v>
      </c>
      <c r="H72" s="9"/>
      <c r="I72" s="9" t="s">
        <v>1132</v>
      </c>
      <c r="J72" s="12" t="s">
        <v>1132</v>
      </c>
      <c r="K72" s="9" t="s">
        <v>1132</v>
      </c>
    </row>
    <row r="73" spans="1:11">
      <c r="A73" s="9">
        <f>COUNTA($B$3:B73)</f>
        <v>60</v>
      </c>
      <c r="B73" s="9" t="s">
        <v>1261</v>
      </c>
      <c r="C73" s="10">
        <v>44651</v>
      </c>
      <c r="D73" s="11">
        <v>330.93</v>
      </c>
      <c r="E73" s="9" t="s">
        <v>404</v>
      </c>
      <c r="F73" s="9" t="s">
        <v>1262</v>
      </c>
      <c r="G73" s="9" t="s">
        <v>1132</v>
      </c>
      <c r="H73" s="9"/>
      <c r="I73" s="9" t="s">
        <v>1132</v>
      </c>
      <c r="J73" s="12" t="s">
        <v>1132</v>
      </c>
      <c r="K73" s="9" t="s">
        <v>1132</v>
      </c>
    </row>
    <row r="74" spans="1:11">
      <c r="A74" s="9">
        <f>COUNTA($B$3:B74)</f>
        <v>61</v>
      </c>
      <c r="B74" s="9" t="s">
        <v>1263</v>
      </c>
      <c r="C74" s="10">
        <v>44469</v>
      </c>
      <c r="D74" s="11">
        <v>231</v>
      </c>
      <c r="E74" s="9" t="s">
        <v>404</v>
      </c>
      <c r="F74" s="9" t="s">
        <v>1264</v>
      </c>
      <c r="G74" s="9" t="s">
        <v>1132</v>
      </c>
      <c r="H74" s="9"/>
      <c r="I74" s="9" t="s">
        <v>1132</v>
      </c>
      <c r="J74" s="12" t="s">
        <v>1132</v>
      </c>
      <c r="K74" s="9" t="s">
        <v>1132</v>
      </c>
    </row>
    <row r="75" spans="1:11">
      <c r="A75" s="9">
        <f>COUNTA($B$3:B75)</f>
        <v>62</v>
      </c>
      <c r="B75" s="9" t="s">
        <v>1265</v>
      </c>
      <c r="C75" s="10">
        <v>44469</v>
      </c>
      <c r="D75" s="11">
        <v>90.8</v>
      </c>
      <c r="E75" s="9" t="s">
        <v>404</v>
      </c>
      <c r="F75" s="9" t="s">
        <v>1266</v>
      </c>
      <c r="G75" s="9" t="s">
        <v>1132</v>
      </c>
      <c r="H75" s="9"/>
      <c r="I75" s="9" t="s">
        <v>1132</v>
      </c>
      <c r="J75" s="12" t="s">
        <v>1132</v>
      </c>
      <c r="K75" s="9" t="s">
        <v>1132</v>
      </c>
    </row>
    <row r="76" spans="1:11">
      <c r="A76" s="9">
        <f>COUNTA($B$3:B76)</f>
        <v>63</v>
      </c>
      <c r="B76" s="9" t="s">
        <v>1267</v>
      </c>
      <c r="C76" s="10">
        <v>44469</v>
      </c>
      <c r="D76" s="11">
        <v>23.5</v>
      </c>
      <c r="E76" s="9" t="s">
        <v>804</v>
      </c>
      <c r="F76" s="9" t="s">
        <v>1132</v>
      </c>
      <c r="G76" s="9" t="s">
        <v>1132</v>
      </c>
      <c r="H76" s="9"/>
      <c r="I76" s="9" t="s">
        <v>1132</v>
      </c>
      <c r="J76" s="12" t="s">
        <v>1132</v>
      </c>
      <c r="K76" s="9" t="s">
        <v>1132</v>
      </c>
    </row>
    <row r="77" spans="1:11">
      <c r="A77" s="9">
        <f>COUNTA($B$3:B77)</f>
        <v>64</v>
      </c>
      <c r="B77" s="9" t="s">
        <v>1268</v>
      </c>
      <c r="C77" s="10">
        <v>44469</v>
      </c>
      <c r="D77" s="11">
        <v>52.3</v>
      </c>
      <c r="E77" s="9" t="s">
        <v>804</v>
      </c>
      <c r="F77" s="9" t="s">
        <v>1132</v>
      </c>
      <c r="G77" s="9" t="s">
        <v>1132</v>
      </c>
      <c r="H77" s="9"/>
      <c r="I77" s="9" t="s">
        <v>1132</v>
      </c>
      <c r="J77" s="12" t="s">
        <v>1132</v>
      </c>
      <c r="K77" s="9" t="s">
        <v>1132</v>
      </c>
    </row>
    <row r="78" spans="1:11">
      <c r="A78" s="9">
        <f>COUNTA($B$3:B78)</f>
        <v>65</v>
      </c>
      <c r="B78" s="9" t="s">
        <v>1269</v>
      </c>
      <c r="C78" s="10">
        <v>44469</v>
      </c>
      <c r="D78" s="11">
        <v>143</v>
      </c>
      <c r="E78" s="9" t="s">
        <v>804</v>
      </c>
      <c r="F78" s="9" t="s">
        <v>1132</v>
      </c>
      <c r="G78" s="9" t="s">
        <v>1132</v>
      </c>
      <c r="H78" s="9"/>
      <c r="I78" s="9" t="s">
        <v>1132</v>
      </c>
      <c r="J78" s="12" t="s">
        <v>1132</v>
      </c>
      <c r="K78" s="9" t="s">
        <v>1132</v>
      </c>
    </row>
    <row r="79" spans="1:11">
      <c r="A79" s="9">
        <f>COUNTA($B$3:B79)</f>
        <v>66</v>
      </c>
      <c r="B79" s="9" t="s">
        <v>1270</v>
      </c>
      <c r="C79" s="10">
        <v>44469</v>
      </c>
      <c r="D79" s="11">
        <v>50</v>
      </c>
      <c r="E79" s="9" t="s">
        <v>804</v>
      </c>
      <c r="F79" s="9" t="s">
        <v>1132</v>
      </c>
      <c r="G79" s="9" t="s">
        <v>1132</v>
      </c>
      <c r="H79" s="9"/>
      <c r="I79" s="9" t="s">
        <v>1132</v>
      </c>
      <c r="J79" s="12" t="s">
        <v>1132</v>
      </c>
      <c r="K79" s="9" t="s">
        <v>1132</v>
      </c>
    </row>
    <row r="80" spans="1:11">
      <c r="A80" s="9">
        <f>COUNTA($B$3:B80)</f>
        <v>67</v>
      </c>
      <c r="B80" s="9" t="s">
        <v>1271</v>
      </c>
      <c r="C80" s="10">
        <v>44469</v>
      </c>
      <c r="D80" s="11">
        <v>106.44</v>
      </c>
      <c r="E80" s="9" t="s">
        <v>404</v>
      </c>
      <c r="F80" s="9" t="s">
        <v>1272</v>
      </c>
      <c r="G80" s="9" t="s">
        <v>1132</v>
      </c>
      <c r="H80" s="9"/>
      <c r="I80" s="9" t="s">
        <v>1132</v>
      </c>
      <c r="J80" s="12" t="s">
        <v>1132</v>
      </c>
      <c r="K80" s="9" t="s">
        <v>1132</v>
      </c>
    </row>
    <row r="81" spans="1:11">
      <c r="A81" s="9">
        <f>COUNTA($B$3:B81)</f>
        <v>68</v>
      </c>
      <c r="B81" s="9" t="s">
        <v>1272</v>
      </c>
      <c r="C81" s="10">
        <v>44469</v>
      </c>
      <c r="D81" s="11">
        <v>624.06</v>
      </c>
      <c r="E81" s="9" t="s">
        <v>804</v>
      </c>
      <c r="F81" s="9" t="s">
        <v>1132</v>
      </c>
      <c r="G81" s="9" t="s">
        <v>1132</v>
      </c>
      <c r="H81" s="9"/>
      <c r="I81" s="9" t="s">
        <v>1132</v>
      </c>
      <c r="J81" s="12" t="s">
        <v>1132</v>
      </c>
      <c r="K81" s="9" t="s">
        <v>1132</v>
      </c>
    </row>
    <row r="82" spans="1:11">
      <c r="A82" s="9">
        <f>COUNTA($B$3:B82)</f>
        <v>69</v>
      </c>
      <c r="B82" s="9" t="s">
        <v>1273</v>
      </c>
      <c r="C82" s="10">
        <v>44469</v>
      </c>
      <c r="D82" s="11">
        <v>40</v>
      </c>
      <c r="E82" s="9" t="s">
        <v>404</v>
      </c>
      <c r="F82" s="9" t="s">
        <v>1274</v>
      </c>
      <c r="G82" s="9" t="s">
        <v>1132</v>
      </c>
      <c r="H82" s="9"/>
      <c r="I82" s="9" t="s">
        <v>1132</v>
      </c>
      <c r="J82" s="12" t="s">
        <v>1132</v>
      </c>
      <c r="K82" s="9" t="s">
        <v>1132</v>
      </c>
    </row>
    <row r="83" spans="1:11">
      <c r="A83" s="9">
        <f>COUNTA($B$3:B83)</f>
        <v>70</v>
      </c>
      <c r="B83" s="9" t="s">
        <v>1275</v>
      </c>
      <c r="C83" s="10">
        <v>44469</v>
      </c>
      <c r="D83" s="11">
        <v>75.74</v>
      </c>
      <c r="E83" s="9" t="s">
        <v>804</v>
      </c>
      <c r="F83" s="9" t="s">
        <v>1132</v>
      </c>
      <c r="G83" s="9" t="s">
        <v>1132</v>
      </c>
      <c r="H83" s="9"/>
      <c r="I83" s="9" t="s">
        <v>1132</v>
      </c>
      <c r="J83" s="12" t="s">
        <v>1132</v>
      </c>
      <c r="K83" s="9" t="s">
        <v>1132</v>
      </c>
    </row>
    <row r="84" spans="1:11">
      <c r="A84" s="9">
        <f>COUNTA($B$3:B84)</f>
        <v>71</v>
      </c>
      <c r="B84" s="9" t="s">
        <v>1276</v>
      </c>
      <c r="C84" s="10">
        <v>44469</v>
      </c>
      <c r="D84" s="11">
        <v>133</v>
      </c>
      <c r="E84" s="9" t="s">
        <v>804</v>
      </c>
      <c r="F84" s="9" t="s">
        <v>1132</v>
      </c>
      <c r="G84" s="9" t="s">
        <v>1132</v>
      </c>
      <c r="H84" s="9"/>
      <c r="I84" s="9" t="s">
        <v>1132</v>
      </c>
      <c r="J84" s="12" t="s">
        <v>1132</v>
      </c>
      <c r="K84" s="9" t="s">
        <v>1132</v>
      </c>
    </row>
    <row r="85" spans="1:11">
      <c r="A85" s="9">
        <f>COUNTA($B$3:B85)</f>
        <v>72</v>
      </c>
      <c r="B85" s="9" t="s">
        <v>1277</v>
      </c>
      <c r="C85" s="10">
        <v>44469</v>
      </c>
      <c r="D85" s="11">
        <v>203.27</v>
      </c>
      <c r="E85" s="9" t="s">
        <v>804</v>
      </c>
      <c r="F85" s="9" t="s">
        <v>804</v>
      </c>
      <c r="G85" s="9" t="s">
        <v>1132</v>
      </c>
      <c r="H85" s="9"/>
      <c r="I85" s="9" t="s">
        <v>1132</v>
      </c>
      <c r="J85" s="12" t="s">
        <v>1132</v>
      </c>
      <c r="K85" s="9" t="s">
        <v>1132</v>
      </c>
    </row>
    <row r="86" spans="1:11">
      <c r="A86" s="9">
        <f>COUNTA($B$3:B86)</f>
        <v>73</v>
      </c>
      <c r="B86" s="9" t="s">
        <v>1278</v>
      </c>
      <c r="C86" s="10">
        <v>44469</v>
      </c>
      <c r="D86" s="11">
        <v>23.71</v>
      </c>
      <c r="E86" s="9" t="s">
        <v>804</v>
      </c>
      <c r="F86" s="9" t="s">
        <v>1132</v>
      </c>
      <c r="G86" s="9" t="s">
        <v>1132</v>
      </c>
      <c r="H86" s="9"/>
      <c r="I86" s="9" t="s">
        <v>1132</v>
      </c>
      <c r="J86" s="12" t="s">
        <v>1132</v>
      </c>
      <c r="K86" s="9" t="s">
        <v>1132</v>
      </c>
    </row>
    <row r="87" spans="1:11">
      <c r="A87" s="9">
        <f>COUNTA($B$3:B87)</f>
        <v>74</v>
      </c>
      <c r="B87" s="9" t="s">
        <v>1279</v>
      </c>
      <c r="C87" s="10">
        <v>44469</v>
      </c>
      <c r="D87" s="11">
        <v>132.8</v>
      </c>
      <c r="E87" s="9" t="s">
        <v>404</v>
      </c>
      <c r="F87" s="9" t="s">
        <v>1280</v>
      </c>
      <c r="G87" s="9" t="s">
        <v>1132</v>
      </c>
      <c r="H87" s="9"/>
      <c r="I87" s="9" t="s">
        <v>1132</v>
      </c>
      <c r="J87" s="12" t="s">
        <v>1132</v>
      </c>
      <c r="K87" s="9" t="s">
        <v>1132</v>
      </c>
    </row>
    <row r="88" spans="1:11">
      <c r="A88" s="9">
        <f>COUNTA($B$3:B88)</f>
        <v>75</v>
      </c>
      <c r="B88" s="9" t="s">
        <v>1281</v>
      </c>
      <c r="C88" s="10">
        <v>44469</v>
      </c>
      <c r="D88" s="11">
        <v>120</v>
      </c>
      <c r="E88" s="9" t="s">
        <v>804</v>
      </c>
      <c r="F88" s="9" t="s">
        <v>1132</v>
      </c>
      <c r="G88" s="9" t="s">
        <v>1132</v>
      </c>
      <c r="H88" s="9"/>
      <c r="I88" s="9" t="s">
        <v>1132</v>
      </c>
      <c r="J88" s="12" t="s">
        <v>1132</v>
      </c>
      <c r="K88" s="9" t="s">
        <v>1132</v>
      </c>
    </row>
    <row r="89" spans="1:11">
      <c r="A89" s="9">
        <f>COUNTA($B$3:B89)</f>
        <v>76</v>
      </c>
      <c r="B89" s="9" t="s">
        <v>1282</v>
      </c>
      <c r="C89" s="10">
        <v>44469</v>
      </c>
      <c r="D89" s="11">
        <v>30.9</v>
      </c>
      <c r="E89" s="9" t="s">
        <v>804</v>
      </c>
      <c r="F89" s="9" t="s">
        <v>1132</v>
      </c>
      <c r="G89" s="9" t="s">
        <v>1132</v>
      </c>
      <c r="H89" s="9"/>
      <c r="I89" s="9" t="s">
        <v>1132</v>
      </c>
      <c r="J89" s="12" t="s">
        <v>1132</v>
      </c>
      <c r="K89" s="9" t="s">
        <v>1132</v>
      </c>
    </row>
    <row r="90" spans="1:11">
      <c r="A90" s="9">
        <f>COUNTA($B$3:B90)</f>
        <v>77</v>
      </c>
      <c r="B90" s="13" t="s">
        <v>1283</v>
      </c>
      <c r="C90" s="10">
        <v>44804</v>
      </c>
      <c r="D90" s="11">
        <v>23382.567885</v>
      </c>
      <c r="E90" s="9" t="s">
        <v>843</v>
      </c>
      <c r="F90" s="9" t="s">
        <v>1284</v>
      </c>
      <c r="G90" s="9" t="s">
        <v>1283</v>
      </c>
      <c r="H90" s="9"/>
      <c r="I90" s="9" t="s">
        <v>1285</v>
      </c>
      <c r="J90" s="12">
        <v>32732.57</v>
      </c>
      <c r="K90" s="9" t="s">
        <v>515</v>
      </c>
    </row>
    <row r="91" spans="1:11">
      <c r="A91" s="9">
        <f>COUNTA($B$3:B91)</f>
        <v>77</v>
      </c>
      <c r="B91" s="13"/>
      <c r="C91" s="10"/>
      <c r="D91" s="11"/>
      <c r="E91" s="9"/>
      <c r="F91" s="9" t="s">
        <v>1286</v>
      </c>
      <c r="G91" s="9" t="s">
        <v>1283</v>
      </c>
      <c r="H91" s="9"/>
      <c r="I91" s="9" t="s">
        <v>1287</v>
      </c>
      <c r="J91" s="12">
        <v>42962.55</v>
      </c>
      <c r="K91" s="9" t="s">
        <v>174</v>
      </c>
    </row>
    <row r="92" spans="1:11">
      <c r="A92" s="9">
        <f>COUNTA($B$3:B92)</f>
        <v>78</v>
      </c>
      <c r="B92" s="9" t="s">
        <v>1288</v>
      </c>
      <c r="C92" s="10">
        <v>44804</v>
      </c>
      <c r="D92" s="11">
        <v>13500.5124</v>
      </c>
      <c r="E92" s="9" t="s">
        <v>936</v>
      </c>
      <c r="F92" s="9" t="s">
        <v>1289</v>
      </c>
      <c r="G92" s="9" t="s">
        <v>1290</v>
      </c>
      <c r="H92" s="9"/>
      <c r="I92" s="9" t="s">
        <v>1132</v>
      </c>
      <c r="J92" s="12" t="s">
        <v>1132</v>
      </c>
      <c r="K92" s="9" t="s">
        <v>1132</v>
      </c>
    </row>
    <row r="93" spans="1:11">
      <c r="A93" s="9">
        <f>COUNTA($B$3:B93)</f>
        <v>79</v>
      </c>
      <c r="B93" s="9" t="s">
        <v>1291</v>
      </c>
      <c r="C93" s="10">
        <v>44804</v>
      </c>
      <c r="D93" s="11">
        <v>9999.96998</v>
      </c>
      <c r="E93" s="9" t="s">
        <v>936</v>
      </c>
      <c r="F93" s="9" t="s">
        <v>1292</v>
      </c>
      <c r="G93" s="9" t="s">
        <v>1290</v>
      </c>
      <c r="H93" s="9"/>
      <c r="I93" s="9" t="s">
        <v>1132</v>
      </c>
      <c r="J93" s="12" t="s">
        <v>1132</v>
      </c>
      <c r="K93" s="9" t="s">
        <v>1132</v>
      </c>
    </row>
    <row r="94" spans="1:11">
      <c r="A94" s="9">
        <f>COUNTA($B$3:B94)</f>
        <v>80</v>
      </c>
      <c r="B94" s="9" t="s">
        <v>1293</v>
      </c>
      <c r="C94" s="10">
        <v>44804</v>
      </c>
      <c r="D94" s="11">
        <v>8999.9999</v>
      </c>
      <c r="E94" s="9" t="s">
        <v>936</v>
      </c>
      <c r="F94" s="9" t="s">
        <v>1294</v>
      </c>
      <c r="G94" s="9" t="s">
        <v>1291</v>
      </c>
      <c r="H94" s="9"/>
      <c r="I94" s="9" t="s">
        <v>1132</v>
      </c>
      <c r="J94" s="12" t="s">
        <v>1132</v>
      </c>
      <c r="K94" s="9" t="s">
        <v>1132</v>
      </c>
    </row>
    <row r="95" spans="1:11">
      <c r="A95" s="9">
        <f>COUNTA($B$3:B95)</f>
        <v>81</v>
      </c>
      <c r="B95" s="9" t="s">
        <v>1290</v>
      </c>
      <c r="C95" s="10">
        <v>44804</v>
      </c>
      <c r="D95" s="11">
        <v>7999.993145</v>
      </c>
      <c r="E95" s="9" t="s">
        <v>936</v>
      </c>
      <c r="F95" s="9" t="s">
        <v>1295</v>
      </c>
      <c r="G95" s="9" t="s">
        <v>1296</v>
      </c>
      <c r="H95" s="9"/>
      <c r="I95" s="9" t="s">
        <v>1132</v>
      </c>
      <c r="J95" s="12" t="s">
        <v>1132</v>
      </c>
      <c r="K95" s="9" t="s">
        <v>1132</v>
      </c>
    </row>
    <row r="96" spans="1:11">
      <c r="A96" s="9">
        <f>COUNTA($B$3:B96)</f>
        <v>82</v>
      </c>
      <c r="B96" s="9" t="s">
        <v>1297</v>
      </c>
      <c r="C96" s="10">
        <v>44804</v>
      </c>
      <c r="D96" s="11">
        <v>9549.125541</v>
      </c>
      <c r="E96" s="9" t="s">
        <v>51</v>
      </c>
      <c r="F96" s="13" t="s">
        <v>1298</v>
      </c>
      <c r="G96" s="9" t="s">
        <v>1299</v>
      </c>
      <c r="H96" s="9"/>
      <c r="I96" s="9" t="s">
        <v>1300</v>
      </c>
      <c r="J96" s="12">
        <v>23331.54</v>
      </c>
      <c r="K96" s="9" t="s">
        <v>1126</v>
      </c>
    </row>
    <row r="97" spans="1:11">
      <c r="A97" s="9">
        <f>COUNTA($B$3:B97)</f>
        <v>82</v>
      </c>
      <c r="B97" s="9"/>
      <c r="C97" s="10"/>
      <c r="D97" s="11"/>
      <c r="E97" s="9"/>
      <c r="F97" s="13"/>
      <c r="G97" s="9" t="s">
        <v>1299</v>
      </c>
      <c r="H97" s="9"/>
      <c r="I97" s="9" t="s">
        <v>1300</v>
      </c>
      <c r="J97" s="12">
        <v>30050.09</v>
      </c>
      <c r="K97" s="9" t="s">
        <v>1126</v>
      </c>
    </row>
    <row r="98" spans="1:11">
      <c r="A98" s="9">
        <f>COUNTA($B$3:B98)</f>
        <v>82</v>
      </c>
      <c r="B98" s="9"/>
      <c r="C98" s="10"/>
      <c r="D98" s="11"/>
      <c r="E98" s="9"/>
      <c r="F98" s="13"/>
      <c r="G98" s="9" t="s">
        <v>1299</v>
      </c>
      <c r="H98" s="9"/>
      <c r="I98" s="9" t="s">
        <v>1300</v>
      </c>
      <c r="J98" s="12">
        <v>30136.78</v>
      </c>
      <c r="K98" s="9" t="s">
        <v>1126</v>
      </c>
    </row>
    <row r="99" spans="1:11">
      <c r="A99" s="9">
        <f>COUNTA($B$3:B99)</f>
        <v>82</v>
      </c>
      <c r="B99" s="9"/>
      <c r="C99" s="10"/>
      <c r="D99" s="11"/>
      <c r="E99" s="9"/>
      <c r="F99" s="13"/>
      <c r="G99" s="9" t="s">
        <v>1299</v>
      </c>
      <c r="H99" s="9"/>
      <c r="I99" s="9" t="s">
        <v>1301</v>
      </c>
      <c r="J99" s="12">
        <v>11742.52</v>
      </c>
      <c r="K99" s="9" t="s">
        <v>74</v>
      </c>
    </row>
    <row r="100" spans="1:11">
      <c r="A100" s="9">
        <f>COUNTA($B$3:B100)</f>
        <v>83</v>
      </c>
      <c r="B100" s="9" t="s">
        <v>1302</v>
      </c>
      <c r="C100" s="10">
        <v>44804</v>
      </c>
      <c r="D100" s="11">
        <v>6900</v>
      </c>
      <c r="E100" s="9" t="s">
        <v>51</v>
      </c>
      <c r="F100" s="9" t="s">
        <v>1303</v>
      </c>
      <c r="G100" s="9" t="s">
        <v>1299</v>
      </c>
      <c r="H100" s="9" t="s">
        <v>1304</v>
      </c>
      <c r="I100" s="9" t="s">
        <v>1305</v>
      </c>
      <c r="J100" s="12">
        <v>7629.85</v>
      </c>
      <c r="K100" s="9" t="s">
        <v>354</v>
      </c>
    </row>
    <row r="101" spans="1:11">
      <c r="A101" s="9">
        <f>COUNTA($B$3:B101)</f>
        <v>84</v>
      </c>
      <c r="B101" s="9" t="s">
        <v>1306</v>
      </c>
      <c r="C101" s="10">
        <v>44804</v>
      </c>
      <c r="D101" s="11">
        <v>8800</v>
      </c>
      <c r="E101" s="9" t="s">
        <v>51</v>
      </c>
      <c r="F101" s="9" t="s">
        <v>1307</v>
      </c>
      <c r="G101" s="9" t="s">
        <v>1299</v>
      </c>
      <c r="H101" s="9" t="s">
        <v>1308</v>
      </c>
      <c r="I101" s="9" t="s">
        <v>1309</v>
      </c>
      <c r="J101" s="12">
        <v>7348.28</v>
      </c>
      <c r="K101" s="9" t="s">
        <v>354</v>
      </c>
    </row>
    <row r="102" spans="1:11">
      <c r="A102" s="9">
        <f>COUNTA($B$3:B102)</f>
        <v>85</v>
      </c>
      <c r="B102" s="9" t="s">
        <v>1310</v>
      </c>
      <c r="C102" s="10">
        <v>44834</v>
      </c>
      <c r="D102" s="11">
        <v>4407.483264</v>
      </c>
      <c r="E102" s="9" t="s">
        <v>404</v>
      </c>
      <c r="F102" s="9" t="s">
        <v>1311</v>
      </c>
      <c r="G102" s="9" t="s">
        <v>1132</v>
      </c>
      <c r="H102" s="9"/>
      <c r="I102" s="9" t="s">
        <v>1132</v>
      </c>
      <c r="J102" s="12" t="s">
        <v>1132</v>
      </c>
      <c r="K102" s="9" t="s">
        <v>1132</v>
      </c>
    </row>
    <row r="103" spans="1:11">
      <c r="A103" s="9">
        <f>COUNTA($B$3:B103)</f>
        <v>86</v>
      </c>
      <c r="B103" s="9" t="s">
        <v>1312</v>
      </c>
      <c r="C103" s="10">
        <v>44804</v>
      </c>
      <c r="D103" s="11">
        <v>1396.191</v>
      </c>
      <c r="E103" s="9" t="s">
        <v>404</v>
      </c>
      <c r="F103" s="9" t="s">
        <v>1313</v>
      </c>
      <c r="G103" s="9" t="s">
        <v>1132</v>
      </c>
      <c r="H103" s="9"/>
      <c r="I103" s="9" t="s">
        <v>1132</v>
      </c>
      <c r="J103" s="12" t="s">
        <v>1132</v>
      </c>
      <c r="K103" s="9" t="s">
        <v>1132</v>
      </c>
    </row>
    <row r="104" spans="1:11">
      <c r="A104" s="9">
        <f>COUNTA($B$3:B104)</f>
        <v>87</v>
      </c>
      <c r="B104" s="9" t="s">
        <v>1314</v>
      </c>
      <c r="C104" s="10">
        <v>44804</v>
      </c>
      <c r="D104" s="11">
        <v>10793.74</v>
      </c>
      <c r="E104" s="9" t="s">
        <v>51</v>
      </c>
      <c r="F104" s="9" t="s">
        <v>1315</v>
      </c>
      <c r="G104" s="9" t="s">
        <v>1316</v>
      </c>
      <c r="H104" s="9"/>
      <c r="I104" s="9" t="s">
        <v>1317</v>
      </c>
      <c r="J104" s="12">
        <v>21393.03</v>
      </c>
      <c r="K104" s="9" t="s">
        <v>354</v>
      </c>
    </row>
    <row r="105" spans="1:11">
      <c r="A105" s="9">
        <f>COUNTA($B$3:B105)</f>
        <v>88</v>
      </c>
      <c r="B105" s="9" t="s">
        <v>1318</v>
      </c>
      <c r="C105" s="10">
        <v>44804</v>
      </c>
      <c r="D105" s="11">
        <v>1058.9539</v>
      </c>
      <c r="E105" s="9" t="s">
        <v>404</v>
      </c>
      <c r="F105" s="9" t="s">
        <v>1319</v>
      </c>
      <c r="G105" s="9" t="s">
        <v>1132</v>
      </c>
      <c r="H105" s="9"/>
      <c r="I105" s="9" t="s">
        <v>1132</v>
      </c>
      <c r="J105" s="12" t="s">
        <v>1132</v>
      </c>
      <c r="K105" s="9" t="s">
        <v>1132</v>
      </c>
    </row>
    <row r="106" spans="1:11">
      <c r="A106" s="9">
        <f>COUNTA($B$3:B106)</f>
        <v>89</v>
      </c>
      <c r="B106" s="9" t="s">
        <v>1320</v>
      </c>
      <c r="C106" s="10">
        <v>44804</v>
      </c>
      <c r="D106" s="11">
        <v>771.973721</v>
      </c>
      <c r="E106" s="9" t="s">
        <v>404</v>
      </c>
      <c r="F106" s="9" t="s">
        <v>1321</v>
      </c>
      <c r="G106" s="9" t="s">
        <v>1132</v>
      </c>
      <c r="H106" s="9"/>
      <c r="I106" s="9" t="s">
        <v>1132</v>
      </c>
      <c r="J106" s="12" t="s">
        <v>1132</v>
      </c>
      <c r="K106" s="9" t="s">
        <v>1132</v>
      </c>
    </row>
    <row r="107" spans="1:11">
      <c r="A107" s="9">
        <f>COUNTA($B$3:B107)</f>
        <v>90</v>
      </c>
      <c r="B107" s="9" t="s">
        <v>1322</v>
      </c>
      <c r="C107" s="10">
        <v>44804</v>
      </c>
      <c r="D107" s="11">
        <v>1450</v>
      </c>
      <c r="E107" s="9" t="s">
        <v>51</v>
      </c>
      <c r="F107" s="9" t="s">
        <v>1323</v>
      </c>
      <c r="G107" s="9" t="s">
        <v>1324</v>
      </c>
      <c r="H107" s="9" t="s">
        <v>1325</v>
      </c>
      <c r="I107" s="9" t="s">
        <v>1326</v>
      </c>
      <c r="J107" s="12">
        <v>79</v>
      </c>
      <c r="K107" s="9" t="s">
        <v>354</v>
      </c>
    </row>
    <row r="108" spans="1:11">
      <c r="A108" s="9">
        <f>COUNTA($B$3:B108)</f>
        <v>90</v>
      </c>
      <c r="B108" s="9"/>
      <c r="C108" s="10"/>
      <c r="D108" s="11"/>
      <c r="E108" s="9"/>
      <c r="F108" s="9"/>
      <c r="G108" s="9" t="s">
        <v>1324</v>
      </c>
      <c r="H108" s="9"/>
      <c r="I108" s="9" t="s">
        <v>1327</v>
      </c>
      <c r="J108" s="12">
        <v>126</v>
      </c>
      <c r="K108" s="9" t="s">
        <v>354</v>
      </c>
    </row>
    <row r="109" spans="1:11">
      <c r="A109" s="9">
        <f>COUNTA($B$3:B109)</f>
        <v>90</v>
      </c>
      <c r="B109" s="9"/>
      <c r="C109" s="10"/>
      <c r="D109" s="11"/>
      <c r="E109" s="9"/>
      <c r="F109" s="9"/>
      <c r="G109" s="9" t="s">
        <v>1324</v>
      </c>
      <c r="H109" s="9"/>
      <c r="I109" s="9" t="s">
        <v>1328</v>
      </c>
      <c r="J109" s="12">
        <v>132.6</v>
      </c>
      <c r="K109" s="9" t="s">
        <v>354</v>
      </c>
    </row>
    <row r="110" spans="1:11">
      <c r="A110" s="9">
        <f>COUNTA($B$3:B110)</f>
        <v>90</v>
      </c>
      <c r="B110" s="9"/>
      <c r="C110" s="10"/>
      <c r="D110" s="11"/>
      <c r="E110" s="9"/>
      <c r="F110" s="9"/>
      <c r="G110" s="9" t="s">
        <v>1324</v>
      </c>
      <c r="H110" s="9"/>
      <c r="I110" s="9" t="s">
        <v>1329</v>
      </c>
      <c r="J110" s="12">
        <v>1183.7</v>
      </c>
      <c r="K110" s="9" t="s">
        <v>354</v>
      </c>
    </row>
    <row r="111" spans="1:11">
      <c r="A111" s="9">
        <f>COUNTA($B$3:B111)</f>
        <v>90</v>
      </c>
      <c r="B111" s="9"/>
      <c r="C111" s="10"/>
      <c r="D111" s="11"/>
      <c r="E111" s="9"/>
      <c r="F111" s="9"/>
      <c r="G111" s="9" t="s">
        <v>1324</v>
      </c>
      <c r="H111" s="9"/>
      <c r="I111" s="9" t="s">
        <v>1330</v>
      </c>
      <c r="J111" s="12">
        <v>1393</v>
      </c>
      <c r="K111" s="9" t="s">
        <v>354</v>
      </c>
    </row>
    <row r="112" spans="1:11">
      <c r="A112" s="9">
        <f>COUNTA($B$3:B112)</f>
        <v>90</v>
      </c>
      <c r="B112" s="9"/>
      <c r="C112" s="10"/>
      <c r="D112" s="11"/>
      <c r="E112" s="9"/>
      <c r="F112" s="9"/>
      <c r="G112" s="9" t="s">
        <v>1331</v>
      </c>
      <c r="H112" s="9"/>
      <c r="I112" s="9" t="s">
        <v>1332</v>
      </c>
      <c r="J112" s="12">
        <v>56.4</v>
      </c>
      <c r="K112" s="9" t="s">
        <v>354</v>
      </c>
    </row>
    <row r="113" spans="1:11">
      <c r="A113" s="9">
        <f>COUNTA($B$3:B113)</f>
        <v>90</v>
      </c>
      <c r="B113" s="9"/>
      <c r="C113" s="10"/>
      <c r="D113" s="11"/>
      <c r="E113" s="9"/>
      <c r="F113" s="9"/>
      <c r="G113" s="9" t="s">
        <v>1333</v>
      </c>
      <c r="H113" s="9"/>
      <c r="I113" s="9" t="s">
        <v>1334</v>
      </c>
      <c r="J113" s="12">
        <v>56.4</v>
      </c>
      <c r="K113" s="9" t="s">
        <v>354</v>
      </c>
    </row>
    <row r="114" spans="1:11">
      <c r="A114" s="9">
        <f>COUNTA($B$3:B114)</f>
        <v>90</v>
      </c>
      <c r="B114" s="9"/>
      <c r="C114" s="10"/>
      <c r="D114" s="11"/>
      <c r="E114" s="9"/>
      <c r="F114" s="9"/>
      <c r="G114" s="9" t="s">
        <v>1331</v>
      </c>
      <c r="H114" s="9"/>
      <c r="I114" s="9" t="s">
        <v>1335</v>
      </c>
      <c r="J114" s="12">
        <v>33.9</v>
      </c>
      <c r="K114" s="9" t="s">
        <v>354</v>
      </c>
    </row>
    <row r="115" spans="1:11">
      <c r="A115" s="9">
        <f>COUNTA($B$3:B115)</f>
        <v>90</v>
      </c>
      <c r="B115" s="9"/>
      <c r="C115" s="10"/>
      <c r="D115" s="11"/>
      <c r="E115" s="9"/>
      <c r="F115" s="9"/>
      <c r="G115" s="9" t="s">
        <v>1331</v>
      </c>
      <c r="H115" s="9"/>
      <c r="I115" s="9" t="s">
        <v>1336</v>
      </c>
      <c r="J115" s="12">
        <v>37</v>
      </c>
      <c r="K115" s="9" t="s">
        <v>354</v>
      </c>
    </row>
    <row r="116" spans="1:11">
      <c r="A116" s="9">
        <f>COUNTA($B$3:B116)</f>
        <v>90</v>
      </c>
      <c r="B116" s="9"/>
      <c r="C116" s="10"/>
      <c r="D116" s="11"/>
      <c r="E116" s="9"/>
      <c r="F116" s="9"/>
      <c r="G116" s="9" t="s">
        <v>1324</v>
      </c>
      <c r="H116" s="9"/>
      <c r="I116" s="9" t="s">
        <v>1337</v>
      </c>
      <c r="J116" s="12">
        <v>41.7</v>
      </c>
      <c r="K116" s="9" t="s">
        <v>354</v>
      </c>
    </row>
    <row r="117" spans="1:11">
      <c r="A117" s="9">
        <f>COUNTA($B$3:B117)</f>
        <v>90</v>
      </c>
      <c r="B117" s="9"/>
      <c r="C117" s="10"/>
      <c r="D117" s="11"/>
      <c r="E117" s="9"/>
      <c r="F117" s="9"/>
      <c r="G117" s="9" t="s">
        <v>1324</v>
      </c>
      <c r="H117" s="9"/>
      <c r="I117" s="9" t="s">
        <v>1338</v>
      </c>
      <c r="J117" s="12">
        <v>13.9</v>
      </c>
      <c r="K117" s="9" t="s">
        <v>354</v>
      </c>
    </row>
    <row r="118" spans="1:11">
      <c r="A118" s="9">
        <f>COUNTA($B$3:B118)</f>
        <v>90</v>
      </c>
      <c r="B118" s="9"/>
      <c r="C118" s="10"/>
      <c r="D118" s="11"/>
      <c r="E118" s="9"/>
      <c r="F118" s="9"/>
      <c r="G118" s="9" t="s">
        <v>1324</v>
      </c>
      <c r="H118" s="9"/>
      <c r="I118" s="9" t="s">
        <v>1338</v>
      </c>
      <c r="J118" s="12">
        <v>44.6</v>
      </c>
      <c r="K118" s="9" t="s">
        <v>354</v>
      </c>
    </row>
    <row r="119" spans="1:11">
      <c r="A119" s="9">
        <f>COUNTA($B$3:B119)</f>
        <v>90</v>
      </c>
      <c r="B119" s="9"/>
      <c r="C119" s="10"/>
      <c r="D119" s="11"/>
      <c r="E119" s="9"/>
      <c r="F119" s="9"/>
      <c r="G119" s="9" t="s">
        <v>1324</v>
      </c>
      <c r="H119" s="9"/>
      <c r="I119" s="9" t="s">
        <v>1339</v>
      </c>
      <c r="J119" s="12">
        <v>10.7</v>
      </c>
      <c r="K119" s="9" t="s">
        <v>354</v>
      </c>
    </row>
    <row r="120" spans="1:11">
      <c r="A120" s="9">
        <f>COUNTA($B$3:B120)</f>
        <v>90</v>
      </c>
      <c r="B120" s="9"/>
      <c r="C120" s="10"/>
      <c r="D120" s="11"/>
      <c r="E120" s="9"/>
      <c r="F120" s="9"/>
      <c r="G120" s="9" t="s">
        <v>1324</v>
      </c>
      <c r="H120" s="9"/>
      <c r="I120" s="9" t="s">
        <v>1340</v>
      </c>
      <c r="J120" s="12">
        <v>14.9</v>
      </c>
      <c r="K120" s="9" t="s">
        <v>354</v>
      </c>
    </row>
    <row r="121" spans="1:11">
      <c r="A121" s="9">
        <f>COUNTA($B$3:B121)</f>
        <v>90</v>
      </c>
      <c r="B121" s="9"/>
      <c r="C121" s="10"/>
      <c r="D121" s="11"/>
      <c r="E121" s="9"/>
      <c r="F121" s="9"/>
      <c r="G121" s="9" t="s">
        <v>1324</v>
      </c>
      <c r="H121" s="9"/>
      <c r="I121" s="9" t="s">
        <v>1341</v>
      </c>
      <c r="J121" s="12">
        <v>26.5</v>
      </c>
      <c r="K121" s="9" t="s">
        <v>354</v>
      </c>
    </row>
    <row r="122" spans="1:11">
      <c r="A122" s="9">
        <f>COUNTA($B$3:B122)</f>
        <v>90</v>
      </c>
      <c r="B122" s="9"/>
      <c r="C122" s="10"/>
      <c r="D122" s="11"/>
      <c r="E122" s="9"/>
      <c r="F122" s="9"/>
      <c r="G122" s="9" t="s">
        <v>1324</v>
      </c>
      <c r="H122" s="9"/>
      <c r="I122" s="9" t="s">
        <v>1342</v>
      </c>
      <c r="J122" s="12">
        <v>11.2</v>
      </c>
      <c r="K122" s="9" t="s">
        <v>354</v>
      </c>
    </row>
    <row r="123" spans="1:11">
      <c r="A123" s="9">
        <f>COUNTA($B$3:B123)</f>
        <v>90</v>
      </c>
      <c r="B123" s="9"/>
      <c r="C123" s="10"/>
      <c r="D123" s="11"/>
      <c r="E123" s="9"/>
      <c r="F123" s="9"/>
      <c r="G123" s="9" t="s">
        <v>1324</v>
      </c>
      <c r="H123" s="9"/>
      <c r="I123" s="9" t="s">
        <v>1343</v>
      </c>
      <c r="J123" s="12">
        <v>18.1</v>
      </c>
      <c r="K123" s="9" t="s">
        <v>354</v>
      </c>
    </row>
    <row r="124" spans="1:11">
      <c r="A124" s="9">
        <f>COUNTA($B$3:B124)</f>
        <v>90</v>
      </c>
      <c r="B124" s="9"/>
      <c r="C124" s="10"/>
      <c r="D124" s="11"/>
      <c r="E124" s="9"/>
      <c r="F124" s="9"/>
      <c r="G124" s="9" t="s">
        <v>1344</v>
      </c>
      <c r="H124" s="9"/>
      <c r="I124" s="9" t="s">
        <v>1345</v>
      </c>
      <c r="J124" s="12">
        <v>1261.1</v>
      </c>
      <c r="K124" s="9" t="s">
        <v>354</v>
      </c>
    </row>
    <row r="125" spans="1:11">
      <c r="A125" s="9">
        <f>COUNTA($B$3:B125)</f>
        <v>90</v>
      </c>
      <c r="B125" s="9"/>
      <c r="C125" s="10"/>
      <c r="D125" s="11"/>
      <c r="E125" s="9"/>
      <c r="F125" s="9"/>
      <c r="G125" s="9" t="s">
        <v>1346</v>
      </c>
      <c r="H125" s="9"/>
      <c r="I125" s="9" t="s">
        <v>1347</v>
      </c>
      <c r="J125" s="12">
        <v>752.3</v>
      </c>
      <c r="K125" s="9" t="s">
        <v>354</v>
      </c>
    </row>
    <row r="126" spans="1:11">
      <c r="A126" s="9">
        <f>COUNTA($B$3:B126)</f>
        <v>91</v>
      </c>
      <c r="B126" s="9" t="s">
        <v>1348</v>
      </c>
      <c r="C126" s="10">
        <v>44804</v>
      </c>
      <c r="D126" s="11">
        <v>795.999432</v>
      </c>
      <c r="E126" s="9" t="s">
        <v>51</v>
      </c>
      <c r="F126" s="9" t="s">
        <v>1349</v>
      </c>
      <c r="G126" s="9" t="s">
        <v>1324</v>
      </c>
      <c r="H126" s="9"/>
      <c r="I126" s="9" t="s">
        <v>1350</v>
      </c>
      <c r="J126" s="12">
        <v>61.2</v>
      </c>
      <c r="K126" s="9" t="s">
        <v>354</v>
      </c>
    </row>
    <row r="127" spans="1:11">
      <c r="A127" s="9">
        <f>COUNTA($B$3:B127)</f>
        <v>91</v>
      </c>
      <c r="B127" s="9"/>
      <c r="C127" s="10"/>
      <c r="D127" s="11"/>
      <c r="E127" s="9"/>
      <c r="F127" s="9"/>
      <c r="G127" s="9" t="s">
        <v>1324</v>
      </c>
      <c r="H127" s="9"/>
      <c r="I127" s="9" t="s">
        <v>1351</v>
      </c>
      <c r="J127" s="12">
        <v>57.6</v>
      </c>
      <c r="K127" s="9" t="s">
        <v>354</v>
      </c>
    </row>
    <row r="128" spans="1:11">
      <c r="A128" s="9">
        <f>COUNTA($B$3:B128)</f>
        <v>91</v>
      </c>
      <c r="B128" s="9"/>
      <c r="C128" s="10"/>
      <c r="D128" s="11"/>
      <c r="E128" s="9"/>
      <c r="F128" s="9"/>
      <c r="G128" s="9" t="s">
        <v>1324</v>
      </c>
      <c r="H128" s="9"/>
      <c r="I128" s="9" t="s">
        <v>1352</v>
      </c>
      <c r="J128" s="12">
        <v>81</v>
      </c>
      <c r="K128" s="9" t="s">
        <v>354</v>
      </c>
    </row>
    <row r="129" spans="1:11">
      <c r="A129" s="9">
        <f>COUNTA($B$3:B129)</f>
        <v>91</v>
      </c>
      <c r="B129" s="9"/>
      <c r="C129" s="10"/>
      <c r="D129" s="11"/>
      <c r="E129" s="9"/>
      <c r="F129" s="9"/>
      <c r="G129" s="9" t="s">
        <v>1324</v>
      </c>
      <c r="H129" s="9"/>
      <c r="I129" s="9" t="s">
        <v>1353</v>
      </c>
      <c r="J129" s="12">
        <v>1705.1</v>
      </c>
      <c r="K129" s="9" t="s">
        <v>354</v>
      </c>
    </row>
    <row r="130" spans="1:11">
      <c r="A130" s="9">
        <f>COUNTA($B$3:B130)</f>
        <v>91</v>
      </c>
      <c r="B130" s="9"/>
      <c r="C130" s="10"/>
      <c r="D130" s="11"/>
      <c r="E130" s="9"/>
      <c r="F130" s="9"/>
      <c r="G130" s="9" t="s">
        <v>1344</v>
      </c>
      <c r="H130" s="9"/>
      <c r="I130" s="9" t="s">
        <v>1354</v>
      </c>
      <c r="J130" s="12">
        <v>299.6</v>
      </c>
      <c r="K130" s="9" t="s">
        <v>354</v>
      </c>
    </row>
    <row r="131" spans="1:11">
      <c r="A131" s="9">
        <f>COUNTA($B$3:B131)</f>
        <v>91</v>
      </c>
      <c r="B131" s="9"/>
      <c r="C131" s="10"/>
      <c r="D131" s="11"/>
      <c r="E131" s="9"/>
      <c r="F131" s="9"/>
      <c r="G131" s="9" t="s">
        <v>1324</v>
      </c>
      <c r="H131" s="9"/>
      <c r="I131" s="9" t="s">
        <v>1355</v>
      </c>
      <c r="J131" s="12">
        <v>63.4</v>
      </c>
      <c r="K131" s="9" t="s">
        <v>354</v>
      </c>
    </row>
    <row r="132" spans="1:11">
      <c r="A132" s="9">
        <f>COUNTA($B$3:B132)</f>
        <v>91</v>
      </c>
      <c r="B132" s="9"/>
      <c r="C132" s="10"/>
      <c r="D132" s="11"/>
      <c r="E132" s="9"/>
      <c r="F132" s="9"/>
      <c r="G132" s="9" t="s">
        <v>1324</v>
      </c>
      <c r="H132" s="9"/>
      <c r="I132" s="9" t="s">
        <v>1356</v>
      </c>
      <c r="J132" s="12">
        <v>112.3</v>
      </c>
      <c r="K132" s="9" t="s">
        <v>354</v>
      </c>
    </row>
    <row r="133" spans="1:11">
      <c r="A133" s="9">
        <f>COUNTA($B$3:B133)</f>
        <v>92</v>
      </c>
      <c r="B133" s="9" t="s">
        <v>1357</v>
      </c>
      <c r="C133" s="10">
        <v>44762</v>
      </c>
      <c r="D133" s="11">
        <v>313.19</v>
      </c>
      <c r="E133" s="9" t="s">
        <v>51</v>
      </c>
      <c r="F133" s="9" t="s">
        <v>1358</v>
      </c>
      <c r="G133" s="9" t="s">
        <v>1359</v>
      </c>
      <c r="H133" s="9"/>
      <c r="I133" s="9" t="s">
        <v>1360</v>
      </c>
      <c r="J133" s="12">
        <v>511.45</v>
      </c>
      <c r="K133" s="9" t="s">
        <v>354</v>
      </c>
    </row>
    <row r="134" spans="1:11">
      <c r="A134" s="14">
        <v>93</v>
      </c>
      <c r="B134" s="15" t="s">
        <v>1361</v>
      </c>
      <c r="C134" s="16">
        <v>45432</v>
      </c>
      <c r="D134" s="17">
        <v>149403.09</v>
      </c>
      <c r="E134" s="18" t="s">
        <v>843</v>
      </c>
      <c r="F134" s="18" t="s">
        <v>1362</v>
      </c>
      <c r="G134" s="15" t="s">
        <v>1361</v>
      </c>
      <c r="H134" s="19"/>
      <c r="I134" s="9" t="s">
        <v>1363</v>
      </c>
      <c r="J134" s="12">
        <v>5925.53</v>
      </c>
      <c r="K134" s="9" t="s">
        <v>354</v>
      </c>
    </row>
    <row r="135" spans="1:11">
      <c r="A135" s="14">
        <v>93</v>
      </c>
      <c r="B135" s="20"/>
      <c r="C135" s="21"/>
      <c r="D135" s="22"/>
      <c r="E135" s="23"/>
      <c r="F135" s="23"/>
      <c r="G135" s="20"/>
      <c r="I135" s="9" t="s">
        <v>1364</v>
      </c>
      <c r="J135" s="12">
        <v>5080.53</v>
      </c>
      <c r="K135" s="9" t="s">
        <v>354</v>
      </c>
    </row>
    <row r="136" spans="1:11">
      <c r="A136" s="14">
        <v>93</v>
      </c>
      <c r="B136" s="20"/>
      <c r="C136" s="21"/>
      <c r="D136" s="22"/>
      <c r="E136" s="23"/>
      <c r="F136" s="23"/>
      <c r="G136" s="20"/>
      <c r="I136" s="9" t="s">
        <v>1365</v>
      </c>
      <c r="J136" s="12">
        <v>5080.53</v>
      </c>
      <c r="K136" s="9" t="s">
        <v>354</v>
      </c>
    </row>
    <row r="137" spans="1:11">
      <c r="A137" s="14">
        <v>93</v>
      </c>
      <c r="B137" s="20"/>
      <c r="C137" s="21"/>
      <c r="D137" s="22"/>
      <c r="E137" s="23"/>
      <c r="F137" s="23"/>
      <c r="G137" s="20"/>
      <c r="I137" s="9" t="s">
        <v>1366</v>
      </c>
      <c r="J137" s="12">
        <v>5080.53</v>
      </c>
      <c r="K137" s="9" t="s">
        <v>354</v>
      </c>
    </row>
    <row r="138" spans="1:11">
      <c r="A138" s="14">
        <v>93</v>
      </c>
      <c r="B138" s="20"/>
      <c r="C138" s="21"/>
      <c r="D138" s="22"/>
      <c r="E138" s="23"/>
      <c r="F138" s="23"/>
      <c r="G138" s="20"/>
      <c r="I138" s="9" t="s">
        <v>1367</v>
      </c>
      <c r="J138" s="12">
        <v>5080.53</v>
      </c>
      <c r="K138" s="9" t="s">
        <v>354</v>
      </c>
    </row>
    <row r="139" spans="1:11">
      <c r="A139" s="14">
        <v>93</v>
      </c>
      <c r="B139" s="20"/>
      <c r="C139" s="21"/>
      <c r="D139" s="22"/>
      <c r="E139" s="23"/>
      <c r="F139" s="23"/>
      <c r="G139" s="20"/>
      <c r="I139" s="9" t="s">
        <v>1368</v>
      </c>
      <c r="J139" s="12">
        <v>269.76</v>
      </c>
      <c r="K139" s="9" t="s">
        <v>354</v>
      </c>
    </row>
    <row r="140" spans="1:11">
      <c r="A140" s="14">
        <v>93</v>
      </c>
      <c r="B140" s="20"/>
      <c r="C140" s="21"/>
      <c r="D140" s="22"/>
      <c r="E140" s="23"/>
      <c r="F140" s="23"/>
      <c r="G140" s="20"/>
      <c r="I140" s="9" t="s">
        <v>1369</v>
      </c>
      <c r="J140" s="12">
        <v>66.3</v>
      </c>
      <c r="K140" s="9" t="s">
        <v>354</v>
      </c>
    </row>
    <row r="141" spans="1:11">
      <c r="A141" s="14">
        <v>93</v>
      </c>
      <c r="B141" s="20"/>
      <c r="C141" s="21"/>
      <c r="D141" s="22"/>
      <c r="E141" s="23"/>
      <c r="F141" s="23"/>
      <c r="G141" s="20"/>
      <c r="I141" s="9" t="s">
        <v>1370</v>
      </c>
      <c r="J141" s="12">
        <v>179.14</v>
      </c>
      <c r="K141" s="9" t="s">
        <v>354</v>
      </c>
    </row>
    <row r="142" spans="1:11">
      <c r="A142" s="14">
        <v>93</v>
      </c>
      <c r="B142" s="20"/>
      <c r="C142" s="21"/>
      <c r="D142" s="22"/>
      <c r="E142" s="23"/>
      <c r="F142" s="23"/>
      <c r="G142" s="20"/>
      <c r="I142" s="9" t="s">
        <v>1371</v>
      </c>
      <c r="J142" s="12">
        <v>14146.4</v>
      </c>
      <c r="K142" s="9" t="s">
        <v>354</v>
      </c>
    </row>
    <row r="143" spans="1:11">
      <c r="A143" s="14">
        <v>93</v>
      </c>
      <c r="B143" s="20"/>
      <c r="C143" s="21"/>
      <c r="D143" s="22"/>
      <c r="E143" s="23"/>
      <c r="F143" s="23"/>
      <c r="G143" s="20"/>
      <c r="I143" s="9" t="s">
        <v>1372</v>
      </c>
      <c r="J143" s="12">
        <v>13923.93</v>
      </c>
      <c r="K143" s="9" t="s">
        <v>354</v>
      </c>
    </row>
    <row r="144" spans="1:11">
      <c r="A144" s="14">
        <v>93</v>
      </c>
      <c r="B144" s="20"/>
      <c r="C144" s="21"/>
      <c r="D144" s="22"/>
      <c r="E144" s="23"/>
      <c r="F144" s="23"/>
      <c r="G144" s="20"/>
      <c r="I144" s="9" t="s">
        <v>1373</v>
      </c>
      <c r="J144" s="12">
        <v>12969.07</v>
      </c>
      <c r="K144" s="9" t="s">
        <v>354</v>
      </c>
    </row>
    <row r="145" spans="1:11">
      <c r="A145" s="14">
        <v>93</v>
      </c>
      <c r="B145" s="20"/>
      <c r="C145" s="21"/>
      <c r="D145" s="22"/>
      <c r="E145" s="23"/>
      <c r="F145" s="23"/>
      <c r="G145" s="20"/>
      <c r="I145" s="9" t="s">
        <v>1374</v>
      </c>
      <c r="J145" s="12">
        <v>12339.95</v>
      </c>
      <c r="K145" s="9" t="s">
        <v>354</v>
      </c>
    </row>
    <row r="146" spans="1:11">
      <c r="A146" s="14">
        <v>93</v>
      </c>
      <c r="B146" s="20"/>
      <c r="C146" s="21"/>
      <c r="D146" s="22"/>
      <c r="E146" s="23"/>
      <c r="F146" s="23"/>
      <c r="G146" s="20"/>
      <c r="I146" s="9" t="s">
        <v>1375</v>
      </c>
      <c r="J146" s="12">
        <v>5805.76</v>
      </c>
      <c r="K146" s="9" t="s">
        <v>354</v>
      </c>
    </row>
    <row r="147" spans="1:11">
      <c r="A147" s="14">
        <v>93</v>
      </c>
      <c r="B147" s="20"/>
      <c r="C147" s="21"/>
      <c r="D147" s="22"/>
      <c r="E147" s="23"/>
      <c r="F147" s="23"/>
      <c r="G147" s="20"/>
      <c r="I147" s="9" t="s">
        <v>1376</v>
      </c>
      <c r="J147" s="12">
        <v>5328.39</v>
      </c>
      <c r="K147" s="9" t="s">
        <v>354</v>
      </c>
    </row>
    <row r="148" spans="1:11">
      <c r="A148" s="14">
        <v>93</v>
      </c>
      <c r="B148" s="20"/>
      <c r="C148" s="21"/>
      <c r="D148" s="22"/>
      <c r="E148" s="23"/>
      <c r="F148" s="23"/>
      <c r="G148" s="20"/>
      <c r="I148" s="9" t="s">
        <v>1377</v>
      </c>
      <c r="J148" s="12">
        <v>5345.23</v>
      </c>
      <c r="K148" s="9" t="s">
        <v>354</v>
      </c>
    </row>
    <row r="149" spans="1:11">
      <c r="A149" s="14">
        <v>93</v>
      </c>
      <c r="B149" s="20"/>
      <c r="C149" s="21"/>
      <c r="D149" s="22"/>
      <c r="E149" s="23"/>
      <c r="F149" s="23"/>
      <c r="G149" s="20"/>
      <c r="I149" s="9" t="s">
        <v>1378</v>
      </c>
      <c r="J149" s="12">
        <v>5345.23</v>
      </c>
      <c r="K149" s="9" t="s">
        <v>354</v>
      </c>
    </row>
    <row r="150" spans="1:11">
      <c r="A150" s="14">
        <v>93</v>
      </c>
      <c r="B150" s="20"/>
      <c r="C150" s="21"/>
      <c r="D150" s="22"/>
      <c r="E150" s="23"/>
      <c r="F150" s="23"/>
      <c r="G150" s="20"/>
      <c r="I150" s="9" t="s">
        <v>1379</v>
      </c>
      <c r="J150" s="12">
        <v>4517.5</v>
      </c>
      <c r="K150" s="9" t="s">
        <v>354</v>
      </c>
    </row>
    <row r="151" spans="1:11">
      <c r="A151" s="24">
        <v>93</v>
      </c>
      <c r="B151" s="25"/>
      <c r="C151" s="26"/>
      <c r="D151" s="27"/>
      <c r="E151" s="28"/>
      <c r="F151" s="28"/>
      <c r="G151" s="25"/>
      <c r="I151" s="32" t="s">
        <v>1380</v>
      </c>
      <c r="J151" s="33">
        <v>4517.5</v>
      </c>
      <c r="K151" s="32" t="s">
        <v>354</v>
      </c>
    </row>
    <row r="152" spans="1:11">
      <c r="A152" s="29" t="s">
        <v>1381</v>
      </c>
      <c r="B152" s="30"/>
      <c r="C152" s="30"/>
      <c r="D152" s="31">
        <f>SUM(D3:D151)</f>
        <v>325361.170168</v>
      </c>
      <c r="E152" s="30"/>
      <c r="F152" s="30"/>
      <c r="G152" s="30"/>
      <c r="H152" s="30"/>
      <c r="I152" s="30"/>
      <c r="J152" s="30"/>
      <c r="K152" s="30"/>
    </row>
  </sheetData>
  <mergeCells count="69">
    <mergeCell ref="G1:K1"/>
    <mergeCell ref="B3:B9"/>
    <mergeCell ref="B13:B15"/>
    <mergeCell ref="B21:B22"/>
    <mergeCell ref="B28:B30"/>
    <mergeCell ref="B90:B91"/>
    <mergeCell ref="B96:B99"/>
    <mergeCell ref="B107:B125"/>
    <mergeCell ref="B126:B132"/>
    <mergeCell ref="B134:B151"/>
    <mergeCell ref="C21:C22"/>
    <mergeCell ref="C28:C30"/>
    <mergeCell ref="C36:C39"/>
    <mergeCell ref="C40:C53"/>
    <mergeCell ref="C54:C56"/>
    <mergeCell ref="C57:C58"/>
    <mergeCell ref="C59:C61"/>
    <mergeCell ref="C62:C63"/>
    <mergeCell ref="C64:C65"/>
    <mergeCell ref="C90:C91"/>
    <mergeCell ref="C96:C99"/>
    <mergeCell ref="C107:C125"/>
    <mergeCell ref="C126:C132"/>
    <mergeCell ref="C134:C151"/>
    <mergeCell ref="D3:D9"/>
    <mergeCell ref="D13:D15"/>
    <mergeCell ref="D21:D22"/>
    <mergeCell ref="D28:D30"/>
    <mergeCell ref="D36:D39"/>
    <mergeCell ref="D40:D53"/>
    <mergeCell ref="D54:D56"/>
    <mergeCell ref="D57:D58"/>
    <mergeCell ref="D59:D61"/>
    <mergeCell ref="D62:D63"/>
    <mergeCell ref="D64:D65"/>
    <mergeCell ref="D90:D91"/>
    <mergeCell ref="D96:D99"/>
    <mergeCell ref="D107:D125"/>
    <mergeCell ref="D126:D132"/>
    <mergeCell ref="D134:D151"/>
    <mergeCell ref="E3:E9"/>
    <mergeCell ref="E13:E15"/>
    <mergeCell ref="E21:E22"/>
    <mergeCell ref="E28:E30"/>
    <mergeCell ref="E36:E39"/>
    <mergeCell ref="E40:E53"/>
    <mergeCell ref="E54:E56"/>
    <mergeCell ref="E57:E58"/>
    <mergeCell ref="E59:E61"/>
    <mergeCell ref="E62:E63"/>
    <mergeCell ref="E64:E65"/>
    <mergeCell ref="E90:E91"/>
    <mergeCell ref="E96:E99"/>
    <mergeCell ref="E107:E125"/>
    <mergeCell ref="E126:E132"/>
    <mergeCell ref="E134:E151"/>
    <mergeCell ref="F3:F9"/>
    <mergeCell ref="F21:F22"/>
    <mergeCell ref="F28:F30"/>
    <mergeCell ref="F36:F39"/>
    <mergeCell ref="F40:F53"/>
    <mergeCell ref="F62:F63"/>
    <mergeCell ref="F96:F99"/>
    <mergeCell ref="F107:F125"/>
    <mergeCell ref="F126:F132"/>
    <mergeCell ref="F134:F151"/>
    <mergeCell ref="G21:G22"/>
    <mergeCell ref="G28:G30"/>
    <mergeCell ref="G134:G151"/>
  </mergeCells>
  <conditionalFormatting sqref="D134">
    <cfRule type="expression" dxfId="0" priority="10" stopIfTrue="1">
      <formula>"NULL"</formula>
    </cfRule>
    <cfRule type="containsBlanks" dxfId="0" priority="9" stopIfTrue="1">
      <formula>LEN(TRIM(D134))=0</formula>
    </cfRule>
  </conditionalFormatting>
  <conditionalFormatting sqref="D152">
    <cfRule type="expression" dxfId="0" priority="2" stopIfTrue="1">
      <formula>"NULL"</formula>
    </cfRule>
    <cfRule type="containsBlanks" dxfId="0" priority="1" stopIfTrue="1">
      <formula>LEN(TRIM(D152))=0</formula>
    </cfRule>
  </conditionalFormatting>
  <conditionalFormatting sqref="I134:I151">
    <cfRule type="expression" dxfId="0" priority="6" stopIfTrue="1">
      <formula>"NULL"</formula>
    </cfRule>
    <cfRule type="containsBlanks" dxfId="0" priority="5" stopIfTrue="1">
      <formula>LEN(TRIM(I134))=0</formula>
    </cfRule>
  </conditionalFormatting>
  <conditionalFormatting sqref="J134:J151">
    <cfRule type="expression" dxfId="0" priority="4" stopIfTrue="1">
      <formula>"NULL"</formula>
    </cfRule>
    <cfRule type="containsBlanks" dxfId="0" priority="3" stopIfTrue="1">
      <formula>LEN(TRIM(J134))=0</formula>
    </cfRule>
  </conditionalFormatting>
  <conditionalFormatting sqref="K133:K151">
    <cfRule type="expression" dxfId="0" priority="8" stopIfTrue="1">
      <formula>"NULL"</formula>
    </cfRule>
    <cfRule type="containsBlanks" dxfId="0" priority="7" stopIfTrue="1">
      <formula>LEN(TRIM(K133))=0</formula>
    </cfRule>
  </conditionalFormatting>
  <conditionalFormatting sqref="B2:K132 B133:J133">
    <cfRule type="expression" dxfId="0" priority="22" stopIfTrue="1">
      <formula>"NULL"</formula>
    </cfRule>
  </conditionalFormatting>
  <conditionalFormatting sqref="B3:K132 B133:J133">
    <cfRule type="containsBlanks" dxfId="0" priority="21" stopIfTrue="1">
      <formula>LEN(TRIM(B3))=0</formula>
    </cfRule>
  </conditionalFormatting>
  <dataValidations count="2">
    <dataValidation type="list" allowBlank="1" showErrorMessage="1" sqref="E3 E40 E54 E57 E59 E62 E64 E126 E133 E10:E13 E16:E21 E23:E28 E31:E36 E66:E90 E92:E96 E100:E107">
      <formula1>"保证,抵押,质押,保证+抵押,保证+质押,抵押+质押,抵押+保证+质押"</formula1>
    </dataValidation>
    <dataValidation type="list" allowBlank="1" showErrorMessage="1" sqref="K104 K3:K9 K18:K22 K27:K68 K90:K91 K96:K101 K107:K132 K133:K151">
      <formula1>#REF!</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46"/>
  <sheetViews>
    <sheetView workbookViewId="0">
      <selection activeCell="A1" sqref="A1"/>
    </sheetView>
  </sheetViews>
  <sheetFormatPr defaultColWidth="14" defaultRowHeight="13.1" outlineLevelCol="1"/>
  <cols>
    <col min="1" max="1" width="30" customWidth="1"/>
    <col min="2" max="2" width="15" customWidth="1"/>
    <col min="3" max="20" width="31" customWidth="1"/>
  </cols>
  <sheetData>
    <row r="1" ht="15.05" customHeight="1" spans="1:2">
      <c r="A1" s="1" t="s">
        <v>1382</v>
      </c>
      <c r="B1" s="1" t="s">
        <v>1383</v>
      </c>
    </row>
    <row r="2" ht="15.05" customHeight="1" spans="1:2">
      <c r="A2" s="2" t="s">
        <v>515</v>
      </c>
      <c r="B2" s="3">
        <v>33312.35</v>
      </c>
    </row>
    <row r="3" ht="15.05" customHeight="1" spans="1:2">
      <c r="A3" s="2" t="s">
        <v>174</v>
      </c>
      <c r="B3" s="3">
        <v>47419.46</v>
      </c>
    </row>
    <row r="4" ht="15.05" customHeight="1" spans="1:2">
      <c r="A4" s="2" t="s">
        <v>1120</v>
      </c>
      <c r="B4" s="3">
        <v>72628.23</v>
      </c>
    </row>
    <row r="5" ht="15.05" customHeight="1" spans="1:2">
      <c r="A5" s="2" t="s">
        <v>74</v>
      </c>
      <c r="B5" s="3">
        <v>17886.3</v>
      </c>
    </row>
    <row r="6" ht="15.05" customHeight="1" spans="1:2">
      <c r="A6" s="2" t="s">
        <v>354</v>
      </c>
      <c r="B6" s="3">
        <v>237469.36</v>
      </c>
    </row>
    <row r="7" ht="15.05" customHeight="1" spans="1:2">
      <c r="A7" s="2" t="s">
        <v>1126</v>
      </c>
      <c r="B7" s="3">
        <v>189152.4</v>
      </c>
    </row>
    <row r="8" ht="15.05" customHeight="1" spans="1:2">
      <c r="A8" s="2" t="s">
        <v>235</v>
      </c>
      <c r="B8" s="3">
        <v>81280.35</v>
      </c>
    </row>
    <row r="9" ht="15.05" customHeight="1" spans="1:2">
      <c r="A9" s="2" t="s">
        <v>1384</v>
      </c>
      <c r="B9" s="3"/>
    </row>
    <row r="10" ht="15.05" customHeight="1" spans="1:2">
      <c r="A10" s="2" t="s">
        <v>1385</v>
      </c>
      <c r="B10" s="3">
        <v>679148.45</v>
      </c>
    </row>
    <row r="11" ht="15.05" customHeight="1"/>
    <row r="12" ht="15.05" customHeight="1"/>
    <row r="13" ht="15.05" customHeight="1"/>
    <row r="14" ht="15.05" customHeight="1"/>
    <row r="15" ht="15.05" customHeight="1"/>
    <row r="16" ht="15.05" customHeight="1"/>
    <row r="17" ht="15.05" customHeight="1"/>
    <row r="18" ht="15.05" customHeight="1"/>
    <row r="19" ht="15.05" customHeight="1"/>
    <row r="20" ht="15.05" customHeight="1"/>
    <row r="21" ht="15.05" customHeight="1"/>
    <row r="22" ht="15.05" customHeight="1"/>
    <row r="23" ht="15.05" customHeight="1"/>
    <row r="24" ht="15.05" customHeight="1"/>
    <row r="25" ht="15.05" customHeight="1"/>
    <row r="26" ht="15.05" customHeight="1"/>
    <row r="27" ht="15.05" customHeight="1"/>
    <row r="28" ht="15.05" customHeight="1"/>
    <row r="29" ht="15.05" customHeight="1"/>
    <row r="30" ht="15.05" customHeight="1" spans="1:2">
      <c r="A30" s="1" t="s">
        <v>1386</v>
      </c>
      <c r="B30" s="1" t="s">
        <v>354</v>
      </c>
    </row>
    <row r="31" ht="15.05" customHeight="1"/>
    <row r="32" ht="15.05" customHeight="1" spans="1:2">
      <c r="A32" s="1" t="s">
        <v>1382</v>
      </c>
      <c r="B32" s="1" t="s">
        <v>1383</v>
      </c>
    </row>
    <row r="33" ht="15.05" customHeight="1" spans="1:2">
      <c r="A33" s="2" t="s">
        <v>174</v>
      </c>
      <c r="B33" s="3">
        <v>775.13</v>
      </c>
    </row>
    <row r="34" ht="15.05" customHeight="1" spans="1:2">
      <c r="A34" s="2" t="s">
        <v>719</v>
      </c>
      <c r="B34" s="3"/>
    </row>
    <row r="35" ht="15.05" customHeight="1" spans="1:2">
      <c r="A35" s="2" t="s">
        <v>61</v>
      </c>
      <c r="B35" s="3">
        <v>125456.14</v>
      </c>
    </row>
    <row r="36" ht="15.05" customHeight="1" spans="1:2">
      <c r="A36" s="2" t="s">
        <v>316</v>
      </c>
      <c r="B36" s="3">
        <v>26.55</v>
      </c>
    </row>
    <row r="37" ht="15.05" customHeight="1" spans="1:2">
      <c r="A37" s="2" t="s">
        <v>610</v>
      </c>
      <c r="B37" s="3">
        <v>12839.91</v>
      </c>
    </row>
    <row r="38" ht="15.05" customHeight="1" spans="1:2">
      <c r="A38" s="2" t="s">
        <v>74</v>
      </c>
      <c r="B38" s="3">
        <v>5429.75</v>
      </c>
    </row>
    <row r="39" ht="15.05" customHeight="1" spans="1:2">
      <c r="A39" s="2" t="s">
        <v>1387</v>
      </c>
      <c r="B39" s="3">
        <v>0</v>
      </c>
    </row>
    <row r="40" ht="15.05" customHeight="1" spans="1:2">
      <c r="A40" s="2" t="s">
        <v>354</v>
      </c>
      <c r="B40" s="3">
        <v>6475.22</v>
      </c>
    </row>
    <row r="41" ht="15.05" customHeight="1" spans="1:2">
      <c r="A41" s="2" t="s">
        <v>793</v>
      </c>
      <c r="B41" s="3">
        <v>13026.39</v>
      </c>
    </row>
    <row r="42" ht="15.05" customHeight="1" spans="1:2">
      <c r="A42" s="2" t="s">
        <v>361</v>
      </c>
      <c r="B42" s="3">
        <v>2726.92</v>
      </c>
    </row>
    <row r="43" ht="15.05" customHeight="1" spans="1:2">
      <c r="A43" s="2" t="s">
        <v>192</v>
      </c>
      <c r="B43" s="3">
        <v>47752.37</v>
      </c>
    </row>
    <row r="44" ht="15.05" customHeight="1" spans="1:2">
      <c r="A44" s="2" t="s">
        <v>811</v>
      </c>
      <c r="B44" s="3">
        <v>22960.98</v>
      </c>
    </row>
    <row r="45" ht="15.05" customHeight="1" spans="1:2">
      <c r="A45" s="2" t="s">
        <v>1384</v>
      </c>
      <c r="B45" s="3"/>
    </row>
    <row r="46" ht="15.05" customHeight="1" spans="1:2">
      <c r="A46" s="2" t="s">
        <v>1385</v>
      </c>
      <c r="B46" s="3">
        <v>237469.36</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资产池清单</vt:lpstr>
      <vt:lpstr>债权台账</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LUOYUYANG1</cp:lastModifiedBy>
  <dcterms:created xsi:type="dcterms:W3CDTF">2024-06-24T11:52:00Z</dcterms:created>
  <dcterms:modified xsi:type="dcterms:W3CDTF">2024-09-24T01:45:28Z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82B2BB9B369C434CA2184558AFAAAEAA_13</vt:lpwstr>
  </property>
</Properties>
</file>